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-CEFIM\Documents\"/>
    </mc:Choice>
  </mc:AlternateContent>
  <bookViews>
    <workbookView xWindow="0" yWindow="0" windowWidth="23040" windowHeight="9072"/>
  </bookViews>
  <sheets>
    <sheet name="10 y men" sheetId="1" r:id="rId1"/>
  </sheets>
  <externalReferences>
    <externalReference r:id="rId2"/>
  </externalReferences>
  <definedNames>
    <definedName name="_xlnm.Print_Area" localSheetId="0">'10 y men'!$A$1:$AQ$106</definedName>
    <definedName name="CATEGORIAS">[1]Categorias!$A$2:$A$11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5" i="1" l="1"/>
  <c r="AD46" i="1"/>
  <c r="AD45" i="1"/>
  <c r="AD44" i="1"/>
  <c r="AD43" i="1"/>
  <c r="AD42" i="1"/>
  <c r="AB42" i="1"/>
  <c r="AD40" i="1"/>
  <c r="AD39" i="1"/>
  <c r="AD38" i="1"/>
  <c r="AD37" i="1"/>
  <c r="AD36" i="1"/>
  <c r="AB36" i="1"/>
  <c r="AD34" i="1"/>
  <c r="AD33" i="1"/>
  <c r="AD32" i="1"/>
  <c r="AD31" i="1"/>
  <c r="AD30" i="1"/>
  <c r="AB30" i="1"/>
  <c r="AD28" i="1"/>
  <c r="AD27" i="1"/>
  <c r="AD26" i="1"/>
  <c r="AD25" i="1"/>
  <c r="AD24" i="1"/>
  <c r="AB24" i="1"/>
  <c r="AD22" i="1"/>
  <c r="AD21" i="1"/>
  <c r="AD20" i="1"/>
  <c r="AD19" i="1"/>
  <c r="AD18" i="1"/>
  <c r="AB18" i="1"/>
  <c r="X12" i="1"/>
  <c r="AA105" i="1" l="1"/>
  <c r="Y105" i="1"/>
  <c r="W105" i="1"/>
  <c r="U105" i="1"/>
  <c r="S105" i="1"/>
  <c r="R105" i="1"/>
  <c r="Q105" i="1"/>
  <c r="O105" i="1"/>
  <c r="N105" i="1"/>
  <c r="M105" i="1"/>
  <c r="K105" i="1"/>
  <c r="I105" i="1"/>
  <c r="G105" i="1"/>
  <c r="E105" i="1"/>
  <c r="AA104" i="1"/>
  <c r="Y104" i="1"/>
  <c r="W104" i="1"/>
  <c r="V104" i="1"/>
  <c r="U104" i="1"/>
  <c r="S104" i="1"/>
  <c r="Q104" i="1"/>
  <c r="O104" i="1"/>
  <c r="M104" i="1"/>
  <c r="K104" i="1"/>
  <c r="I104" i="1"/>
  <c r="G104" i="1"/>
  <c r="F104" i="1"/>
  <c r="E104" i="1"/>
  <c r="AA103" i="1"/>
  <c r="Y103" i="1"/>
  <c r="W103" i="1"/>
  <c r="U103" i="1"/>
  <c r="S103" i="1"/>
  <c r="R103" i="1"/>
  <c r="Q103" i="1"/>
  <c r="O103" i="1"/>
  <c r="N103" i="1"/>
  <c r="M103" i="1"/>
  <c r="K103" i="1"/>
  <c r="I103" i="1"/>
  <c r="G103" i="1"/>
  <c r="E103" i="1"/>
  <c r="AA102" i="1"/>
  <c r="Z102" i="1"/>
  <c r="Y102" i="1"/>
  <c r="W102" i="1"/>
  <c r="U102" i="1"/>
  <c r="S102" i="1"/>
  <c r="Q102" i="1"/>
  <c r="O102" i="1"/>
  <c r="M102" i="1"/>
  <c r="K102" i="1"/>
  <c r="J102" i="1"/>
  <c r="I102" i="1"/>
  <c r="G102" i="1"/>
  <c r="F102" i="1"/>
  <c r="E102" i="1"/>
  <c r="AA101" i="1"/>
  <c r="Y101" i="1"/>
  <c r="W101" i="1"/>
  <c r="U101" i="1"/>
  <c r="S101" i="1"/>
  <c r="Q101" i="1"/>
  <c r="O101" i="1"/>
  <c r="M101" i="1"/>
  <c r="K101" i="1"/>
  <c r="I101" i="1"/>
  <c r="G101" i="1"/>
  <c r="F101" i="1"/>
  <c r="E101" i="1"/>
  <c r="D101" i="1"/>
  <c r="AN100" i="1"/>
  <c r="AO100" i="1" s="1"/>
  <c r="AM100" i="1"/>
  <c r="AK100" i="1"/>
  <c r="AL100" i="1" s="1"/>
  <c r="AJ100" i="1"/>
  <c r="AH100" i="1"/>
  <c r="AI100" i="1" s="1"/>
  <c r="AQ100" i="1" s="1"/>
  <c r="AG100" i="1"/>
  <c r="AF100" i="1"/>
  <c r="X100" i="1"/>
  <c r="T100" i="1"/>
  <c r="P100" i="1"/>
  <c r="L100" i="1"/>
  <c r="H100" i="1"/>
  <c r="D100" i="1"/>
  <c r="AD99" i="1"/>
  <c r="Z105" i="1" s="1"/>
  <c r="W99" i="1"/>
  <c r="V99" i="1"/>
  <c r="U99" i="1"/>
  <c r="S99" i="1"/>
  <c r="Q99" i="1"/>
  <c r="O99" i="1"/>
  <c r="M99" i="1"/>
  <c r="K99" i="1"/>
  <c r="I99" i="1"/>
  <c r="G99" i="1"/>
  <c r="F99" i="1"/>
  <c r="E99" i="1"/>
  <c r="AD98" i="1"/>
  <c r="Z104" i="1" s="1"/>
  <c r="W98" i="1"/>
  <c r="V98" i="1"/>
  <c r="U98" i="1"/>
  <c r="S98" i="1"/>
  <c r="Q98" i="1"/>
  <c r="O98" i="1"/>
  <c r="M98" i="1"/>
  <c r="K98" i="1"/>
  <c r="J98" i="1"/>
  <c r="I98" i="1"/>
  <c r="G98" i="1"/>
  <c r="F98" i="1"/>
  <c r="E98" i="1"/>
  <c r="AD97" i="1"/>
  <c r="Z103" i="1" s="1"/>
  <c r="W97" i="1"/>
  <c r="V97" i="1"/>
  <c r="U97" i="1"/>
  <c r="S97" i="1"/>
  <c r="Q97" i="1"/>
  <c r="O97" i="1"/>
  <c r="N97" i="1"/>
  <c r="M97" i="1"/>
  <c r="K97" i="1"/>
  <c r="I97" i="1"/>
  <c r="G97" i="1"/>
  <c r="F97" i="1"/>
  <c r="E97" i="1"/>
  <c r="AD96" i="1"/>
  <c r="W96" i="1"/>
  <c r="U96" i="1"/>
  <c r="S96" i="1"/>
  <c r="R96" i="1"/>
  <c r="Q96" i="1"/>
  <c r="O96" i="1"/>
  <c r="M96" i="1"/>
  <c r="K96" i="1"/>
  <c r="I96" i="1"/>
  <c r="G96" i="1"/>
  <c r="F96" i="1"/>
  <c r="E96" i="1"/>
  <c r="AD95" i="1"/>
  <c r="Z101" i="1" s="1"/>
  <c r="AB95" i="1"/>
  <c r="X101" i="1" s="1"/>
  <c r="W95" i="1"/>
  <c r="U95" i="1"/>
  <c r="T95" i="1"/>
  <c r="S95" i="1"/>
  <c r="Q95" i="1"/>
  <c r="O95" i="1"/>
  <c r="M95" i="1"/>
  <c r="K95" i="1"/>
  <c r="I95" i="1"/>
  <c r="H95" i="1"/>
  <c r="G95" i="1"/>
  <c r="E95" i="1"/>
  <c r="D95" i="1"/>
  <c r="T94" i="1"/>
  <c r="P94" i="1"/>
  <c r="L94" i="1"/>
  <c r="H94" i="1"/>
  <c r="D94" i="1"/>
  <c r="AD93" i="1"/>
  <c r="V105" i="1" s="1"/>
  <c r="Z93" i="1"/>
  <c r="S93" i="1"/>
  <c r="Q93" i="1"/>
  <c r="O93" i="1"/>
  <c r="N93" i="1"/>
  <c r="M93" i="1"/>
  <c r="K93" i="1"/>
  <c r="I93" i="1"/>
  <c r="G93" i="1"/>
  <c r="E93" i="1"/>
  <c r="AD92" i="1"/>
  <c r="Z92" i="1"/>
  <c r="S92" i="1"/>
  <c r="Q92" i="1"/>
  <c r="O92" i="1"/>
  <c r="N92" i="1"/>
  <c r="M92" i="1"/>
  <c r="AM88" i="1" s="1"/>
  <c r="K92" i="1"/>
  <c r="AN88" i="1" s="1"/>
  <c r="I92" i="1"/>
  <c r="G92" i="1"/>
  <c r="E92" i="1"/>
  <c r="AD91" i="1"/>
  <c r="V103" i="1" s="1"/>
  <c r="Z91" i="1"/>
  <c r="S91" i="1"/>
  <c r="Q91" i="1"/>
  <c r="O91" i="1"/>
  <c r="N91" i="1"/>
  <c r="M91" i="1"/>
  <c r="K91" i="1"/>
  <c r="I91" i="1"/>
  <c r="G91" i="1"/>
  <c r="F91" i="1"/>
  <c r="E91" i="1"/>
  <c r="AD90" i="1"/>
  <c r="V102" i="1" s="1"/>
  <c r="Z90" i="1"/>
  <c r="V96" i="1" s="1"/>
  <c r="S90" i="1"/>
  <c r="R90" i="1"/>
  <c r="Q90" i="1"/>
  <c r="O90" i="1"/>
  <c r="M90" i="1"/>
  <c r="K90" i="1"/>
  <c r="I90" i="1"/>
  <c r="G90" i="1"/>
  <c r="E90" i="1"/>
  <c r="AD89" i="1"/>
  <c r="V101" i="1" s="1"/>
  <c r="AB89" i="1"/>
  <c r="T101" i="1" s="1"/>
  <c r="Z89" i="1"/>
  <c r="V95" i="1" s="1"/>
  <c r="X89" i="1"/>
  <c r="S89" i="1"/>
  <c r="R89" i="1"/>
  <c r="Q89" i="1"/>
  <c r="O89" i="1"/>
  <c r="N89" i="1"/>
  <c r="M89" i="1"/>
  <c r="L89" i="1"/>
  <c r="K89" i="1"/>
  <c r="J89" i="1"/>
  <c r="I89" i="1"/>
  <c r="G89" i="1"/>
  <c r="E89" i="1"/>
  <c r="AK88" i="1"/>
  <c r="AJ88" i="1"/>
  <c r="AL88" i="1" s="1"/>
  <c r="P88" i="1"/>
  <c r="L88" i="1"/>
  <c r="H88" i="1"/>
  <c r="D88" i="1"/>
  <c r="AD87" i="1"/>
  <c r="Z87" i="1"/>
  <c r="R99" i="1" s="1"/>
  <c r="V87" i="1"/>
  <c r="R93" i="1" s="1"/>
  <c r="O87" i="1"/>
  <c r="M87" i="1"/>
  <c r="K87" i="1"/>
  <c r="J87" i="1"/>
  <c r="I87" i="1"/>
  <c r="G87" i="1"/>
  <c r="F87" i="1"/>
  <c r="E87" i="1"/>
  <c r="AD86" i="1"/>
  <c r="R104" i="1" s="1"/>
  <c r="Z86" i="1"/>
  <c r="R98" i="1" s="1"/>
  <c r="V86" i="1"/>
  <c r="R92" i="1" s="1"/>
  <c r="O86" i="1"/>
  <c r="M86" i="1"/>
  <c r="K86" i="1"/>
  <c r="J86" i="1"/>
  <c r="I86" i="1"/>
  <c r="G86" i="1"/>
  <c r="E86" i="1"/>
  <c r="AD85" i="1"/>
  <c r="Z85" i="1"/>
  <c r="R97" i="1" s="1"/>
  <c r="V85" i="1"/>
  <c r="R91" i="1" s="1"/>
  <c r="O85" i="1"/>
  <c r="M85" i="1"/>
  <c r="K85" i="1"/>
  <c r="I85" i="1"/>
  <c r="G85" i="1"/>
  <c r="F85" i="1"/>
  <c r="E85" i="1"/>
  <c r="AD84" i="1"/>
  <c r="R102" i="1" s="1"/>
  <c r="Z84" i="1"/>
  <c r="V84" i="1"/>
  <c r="O84" i="1"/>
  <c r="N84" i="1"/>
  <c r="M84" i="1"/>
  <c r="K84" i="1"/>
  <c r="J84" i="1"/>
  <c r="I84" i="1"/>
  <c r="G84" i="1"/>
  <c r="E84" i="1"/>
  <c r="AD83" i="1"/>
  <c r="R101" i="1" s="1"/>
  <c r="AB83" i="1"/>
  <c r="P101" i="1" s="1"/>
  <c r="Z83" i="1"/>
  <c r="R95" i="1" s="1"/>
  <c r="X83" i="1"/>
  <c r="P95" i="1" s="1"/>
  <c r="V83" i="1"/>
  <c r="T83" i="1"/>
  <c r="P89" i="1" s="1"/>
  <c r="O83" i="1"/>
  <c r="N83" i="1"/>
  <c r="M83" i="1"/>
  <c r="K83" i="1"/>
  <c r="I83" i="1"/>
  <c r="H83" i="1"/>
  <c r="AH82" i="1" s="1"/>
  <c r="G83" i="1"/>
  <c r="AN82" i="1" s="1"/>
  <c r="F83" i="1"/>
  <c r="E83" i="1"/>
  <c r="L82" i="1"/>
  <c r="H82" i="1"/>
  <c r="D82" i="1"/>
  <c r="AD81" i="1"/>
  <c r="Z81" i="1"/>
  <c r="N99" i="1" s="1"/>
  <c r="V81" i="1"/>
  <c r="R81" i="1"/>
  <c r="N87" i="1" s="1"/>
  <c r="K81" i="1"/>
  <c r="J81" i="1"/>
  <c r="I81" i="1"/>
  <c r="G81" i="1"/>
  <c r="E81" i="1"/>
  <c r="AD80" i="1"/>
  <c r="N104" i="1" s="1"/>
  <c r="Z80" i="1"/>
  <c r="N98" i="1" s="1"/>
  <c r="V80" i="1"/>
  <c r="R80" i="1"/>
  <c r="N86" i="1" s="1"/>
  <c r="K80" i="1"/>
  <c r="J80" i="1"/>
  <c r="I80" i="1"/>
  <c r="G80" i="1"/>
  <c r="E80" i="1"/>
  <c r="AD79" i="1"/>
  <c r="Z79" i="1"/>
  <c r="V79" i="1"/>
  <c r="R79" i="1"/>
  <c r="N85" i="1" s="1"/>
  <c r="K79" i="1"/>
  <c r="I79" i="1"/>
  <c r="G79" i="1"/>
  <c r="E79" i="1"/>
  <c r="AD78" i="1"/>
  <c r="N102" i="1" s="1"/>
  <c r="Z78" i="1"/>
  <c r="N96" i="1" s="1"/>
  <c r="V78" i="1"/>
  <c r="N90" i="1" s="1"/>
  <c r="R78" i="1"/>
  <c r="K78" i="1"/>
  <c r="J78" i="1"/>
  <c r="I78" i="1"/>
  <c r="G78" i="1"/>
  <c r="E78" i="1"/>
  <c r="AM76" i="1" s="1"/>
  <c r="AD77" i="1"/>
  <c r="N101" i="1" s="1"/>
  <c r="AB77" i="1"/>
  <c r="L101" i="1" s="1"/>
  <c r="Z77" i="1"/>
  <c r="N95" i="1" s="1"/>
  <c r="X77" i="1"/>
  <c r="L95" i="1" s="1"/>
  <c r="V77" i="1"/>
  <c r="T77" i="1"/>
  <c r="R77" i="1"/>
  <c r="P77" i="1"/>
  <c r="L83" i="1" s="1"/>
  <c r="K77" i="1"/>
  <c r="I77" i="1"/>
  <c r="H77" i="1"/>
  <c r="G77" i="1"/>
  <c r="F77" i="1"/>
  <c r="E77" i="1"/>
  <c r="H76" i="1"/>
  <c r="D76" i="1"/>
  <c r="AD75" i="1"/>
  <c r="J105" i="1" s="1"/>
  <c r="Z75" i="1"/>
  <c r="J99" i="1" s="1"/>
  <c r="V75" i="1"/>
  <c r="J93" i="1" s="1"/>
  <c r="R75" i="1"/>
  <c r="N75" i="1"/>
  <c r="G75" i="1"/>
  <c r="F75" i="1"/>
  <c r="E75" i="1"/>
  <c r="AD74" i="1"/>
  <c r="J104" i="1" s="1"/>
  <c r="Z74" i="1"/>
  <c r="V74" i="1"/>
  <c r="J92" i="1" s="1"/>
  <c r="R74" i="1"/>
  <c r="N74" i="1"/>
  <c r="G74" i="1"/>
  <c r="F74" i="1"/>
  <c r="E74" i="1"/>
  <c r="AD73" i="1"/>
  <c r="J103" i="1" s="1"/>
  <c r="Z73" i="1"/>
  <c r="J97" i="1" s="1"/>
  <c r="V73" i="1"/>
  <c r="J91" i="1" s="1"/>
  <c r="R73" i="1"/>
  <c r="J85" i="1" s="1"/>
  <c r="N73" i="1"/>
  <c r="J79" i="1" s="1"/>
  <c r="G73" i="1"/>
  <c r="F73" i="1"/>
  <c r="E73" i="1"/>
  <c r="AD72" i="1"/>
  <c r="Z72" i="1"/>
  <c r="J96" i="1" s="1"/>
  <c r="V72" i="1"/>
  <c r="J90" i="1" s="1"/>
  <c r="R72" i="1"/>
  <c r="N72" i="1"/>
  <c r="G72" i="1"/>
  <c r="F72" i="1"/>
  <c r="E72" i="1"/>
  <c r="AD71" i="1"/>
  <c r="J101" i="1" s="1"/>
  <c r="AB71" i="1"/>
  <c r="H101" i="1" s="1"/>
  <c r="Z71" i="1"/>
  <c r="J95" i="1" s="1"/>
  <c r="X71" i="1"/>
  <c r="V71" i="1"/>
  <c r="T71" i="1"/>
  <c r="H89" i="1" s="1"/>
  <c r="AH88" i="1" s="1"/>
  <c r="R71" i="1"/>
  <c r="J83" i="1" s="1"/>
  <c r="P71" i="1"/>
  <c r="N71" i="1"/>
  <c r="J77" i="1" s="1"/>
  <c r="L71" i="1"/>
  <c r="G71" i="1"/>
  <c r="AN70" i="1" s="1"/>
  <c r="E71" i="1"/>
  <c r="D71" i="1"/>
  <c r="AH70" i="1"/>
  <c r="AG70" i="1"/>
  <c r="AF70" i="1"/>
  <c r="D70" i="1"/>
  <c r="AD69" i="1"/>
  <c r="F105" i="1" s="1"/>
  <c r="Z69" i="1"/>
  <c r="V69" i="1"/>
  <c r="F93" i="1" s="1"/>
  <c r="R69" i="1"/>
  <c r="N69" i="1"/>
  <c r="F81" i="1" s="1"/>
  <c r="J69" i="1"/>
  <c r="AD68" i="1"/>
  <c r="Z68" i="1"/>
  <c r="V68" i="1"/>
  <c r="F92" i="1" s="1"/>
  <c r="R68" i="1"/>
  <c r="F86" i="1" s="1"/>
  <c r="N68" i="1"/>
  <c r="F80" i="1" s="1"/>
  <c r="J68" i="1"/>
  <c r="AD67" i="1"/>
  <c r="F103" i="1" s="1"/>
  <c r="Z67" i="1"/>
  <c r="V67" i="1"/>
  <c r="R67" i="1"/>
  <c r="N67" i="1"/>
  <c r="F79" i="1" s="1"/>
  <c r="J67" i="1"/>
  <c r="AD66" i="1"/>
  <c r="Z66" i="1"/>
  <c r="V66" i="1"/>
  <c r="F90" i="1" s="1"/>
  <c r="R66" i="1"/>
  <c r="F84" i="1" s="1"/>
  <c r="N66" i="1"/>
  <c r="F78" i="1" s="1"/>
  <c r="J66" i="1"/>
  <c r="AD65" i="1"/>
  <c r="AB65" i="1"/>
  <c r="Z65" i="1"/>
  <c r="F95" i="1" s="1"/>
  <c r="X65" i="1"/>
  <c r="V65" i="1"/>
  <c r="F89" i="1" s="1"/>
  <c r="T65" i="1"/>
  <c r="D89" i="1" s="1"/>
  <c r="R65" i="1"/>
  <c r="P65" i="1"/>
  <c r="D83" i="1" s="1"/>
  <c r="AG82" i="1" s="1"/>
  <c r="AF82" i="1" s="1"/>
  <c r="N65" i="1"/>
  <c r="L65" i="1"/>
  <c r="AH64" i="1" s="1"/>
  <c r="J65" i="1"/>
  <c r="F71" i="1" s="1"/>
  <c r="H65" i="1"/>
  <c r="AN64" i="1"/>
  <c r="AM64" i="1"/>
  <c r="AO64" i="1" s="1"/>
  <c r="AL64" i="1"/>
  <c r="AK64" i="1"/>
  <c r="AJ64" i="1"/>
  <c r="AA52" i="1"/>
  <c r="Z52" i="1"/>
  <c r="Y52" i="1"/>
  <c r="W52" i="1"/>
  <c r="V52" i="1"/>
  <c r="U52" i="1"/>
  <c r="S52" i="1"/>
  <c r="Q52" i="1"/>
  <c r="O52" i="1"/>
  <c r="M52" i="1"/>
  <c r="K52" i="1"/>
  <c r="J52" i="1"/>
  <c r="I52" i="1"/>
  <c r="G52" i="1"/>
  <c r="E52" i="1"/>
  <c r="AA51" i="1"/>
  <c r="Y51" i="1"/>
  <c r="W51" i="1"/>
  <c r="U51" i="1"/>
  <c r="S51" i="1"/>
  <c r="Q51" i="1"/>
  <c r="O51" i="1"/>
  <c r="M51" i="1"/>
  <c r="K51" i="1"/>
  <c r="I51" i="1"/>
  <c r="G51" i="1"/>
  <c r="F51" i="1"/>
  <c r="E51" i="1"/>
  <c r="AA50" i="1"/>
  <c r="Z50" i="1"/>
  <c r="Y50" i="1"/>
  <c r="W50" i="1"/>
  <c r="U50" i="1"/>
  <c r="S50" i="1"/>
  <c r="Q50" i="1"/>
  <c r="O50" i="1"/>
  <c r="N50" i="1"/>
  <c r="M50" i="1"/>
  <c r="K50" i="1"/>
  <c r="I50" i="1"/>
  <c r="G50" i="1"/>
  <c r="E50" i="1"/>
  <c r="AA49" i="1"/>
  <c r="Y49" i="1"/>
  <c r="W49" i="1"/>
  <c r="U49" i="1"/>
  <c r="S49" i="1"/>
  <c r="Q49" i="1"/>
  <c r="O49" i="1"/>
  <c r="M49" i="1"/>
  <c r="K49" i="1"/>
  <c r="I49" i="1"/>
  <c r="G49" i="1"/>
  <c r="F49" i="1"/>
  <c r="E49" i="1"/>
  <c r="AA48" i="1"/>
  <c r="Y48" i="1"/>
  <c r="W48" i="1"/>
  <c r="U48" i="1"/>
  <c r="S48" i="1"/>
  <c r="R48" i="1"/>
  <c r="Q48" i="1"/>
  <c r="P48" i="1"/>
  <c r="O48" i="1"/>
  <c r="N48" i="1"/>
  <c r="M48" i="1"/>
  <c r="K48" i="1"/>
  <c r="I48" i="1"/>
  <c r="H48" i="1"/>
  <c r="G48" i="1"/>
  <c r="E48" i="1"/>
  <c r="D48" i="1"/>
  <c r="X47" i="1"/>
  <c r="T47" i="1"/>
  <c r="P47" i="1"/>
  <c r="L47" i="1"/>
  <c r="H47" i="1"/>
  <c r="D47" i="1"/>
  <c r="W46" i="1"/>
  <c r="V46" i="1"/>
  <c r="U46" i="1"/>
  <c r="S46" i="1"/>
  <c r="R46" i="1"/>
  <c r="Q46" i="1"/>
  <c r="O46" i="1"/>
  <c r="M46" i="1"/>
  <c r="K46" i="1"/>
  <c r="I46" i="1"/>
  <c r="G46" i="1"/>
  <c r="F46" i="1"/>
  <c r="E46" i="1"/>
  <c r="Z51" i="1"/>
  <c r="W45" i="1"/>
  <c r="V45" i="1"/>
  <c r="U45" i="1"/>
  <c r="S45" i="1"/>
  <c r="Q45" i="1"/>
  <c r="O45" i="1"/>
  <c r="M45" i="1"/>
  <c r="K45" i="1"/>
  <c r="J45" i="1"/>
  <c r="I45" i="1"/>
  <c r="G45" i="1"/>
  <c r="F45" i="1"/>
  <c r="E45" i="1"/>
  <c r="W44" i="1"/>
  <c r="U44" i="1"/>
  <c r="S44" i="1"/>
  <c r="Q44" i="1"/>
  <c r="O44" i="1"/>
  <c r="N44" i="1"/>
  <c r="M44" i="1"/>
  <c r="K44" i="1"/>
  <c r="I44" i="1"/>
  <c r="G44" i="1"/>
  <c r="E44" i="1"/>
  <c r="Z49" i="1"/>
  <c r="W43" i="1"/>
  <c r="V43" i="1"/>
  <c r="U43" i="1"/>
  <c r="S43" i="1"/>
  <c r="Q43" i="1"/>
  <c r="O43" i="1"/>
  <c r="M43" i="1"/>
  <c r="K43" i="1"/>
  <c r="I43" i="1"/>
  <c r="G43" i="1"/>
  <c r="F43" i="1"/>
  <c r="E43" i="1"/>
  <c r="Z48" i="1"/>
  <c r="X48" i="1"/>
  <c r="W42" i="1"/>
  <c r="U42" i="1"/>
  <c r="T42" i="1"/>
  <c r="S42" i="1"/>
  <c r="Q42" i="1"/>
  <c r="P42" i="1"/>
  <c r="O42" i="1"/>
  <c r="N42" i="1"/>
  <c r="M42" i="1"/>
  <c r="K42" i="1"/>
  <c r="I42" i="1"/>
  <c r="G42" i="1"/>
  <c r="E42" i="1"/>
  <c r="T41" i="1"/>
  <c r="P41" i="1"/>
  <c r="L41" i="1"/>
  <c r="H41" i="1"/>
  <c r="D41" i="1"/>
  <c r="Z40" i="1"/>
  <c r="S40" i="1"/>
  <c r="Q40" i="1"/>
  <c r="O40" i="1"/>
  <c r="M40" i="1"/>
  <c r="K40" i="1"/>
  <c r="I40" i="1"/>
  <c r="G40" i="1"/>
  <c r="E40" i="1"/>
  <c r="V51" i="1"/>
  <c r="Z39" i="1"/>
  <c r="S39" i="1"/>
  <c r="R39" i="1"/>
  <c r="Q39" i="1"/>
  <c r="O39" i="1"/>
  <c r="N39" i="1"/>
  <c r="M39" i="1"/>
  <c r="K39" i="1"/>
  <c r="I39" i="1"/>
  <c r="G39" i="1"/>
  <c r="F39" i="1"/>
  <c r="E39" i="1"/>
  <c r="V50" i="1"/>
  <c r="Z38" i="1"/>
  <c r="V44" i="1" s="1"/>
  <c r="S38" i="1"/>
  <c r="R38" i="1"/>
  <c r="Q38" i="1"/>
  <c r="O38" i="1"/>
  <c r="M38" i="1"/>
  <c r="K38" i="1"/>
  <c r="J38" i="1"/>
  <c r="I38" i="1"/>
  <c r="G38" i="1"/>
  <c r="E38" i="1"/>
  <c r="V49" i="1"/>
  <c r="Z37" i="1"/>
  <c r="S37" i="1"/>
  <c r="R37" i="1"/>
  <c r="Q37" i="1"/>
  <c r="O37" i="1"/>
  <c r="M37" i="1"/>
  <c r="K37" i="1"/>
  <c r="I37" i="1"/>
  <c r="G37" i="1"/>
  <c r="F37" i="1"/>
  <c r="E37" i="1"/>
  <c r="V48" i="1"/>
  <c r="T48" i="1"/>
  <c r="Z36" i="1"/>
  <c r="V42" i="1" s="1"/>
  <c r="X36" i="1"/>
  <c r="S36" i="1"/>
  <c r="Q36" i="1"/>
  <c r="O36" i="1"/>
  <c r="N36" i="1"/>
  <c r="M36" i="1"/>
  <c r="L36" i="1"/>
  <c r="K36" i="1"/>
  <c r="J36" i="1"/>
  <c r="I36" i="1"/>
  <c r="G36" i="1"/>
  <c r="E36" i="1"/>
  <c r="P35" i="1"/>
  <c r="L35" i="1"/>
  <c r="H35" i="1"/>
  <c r="D35" i="1"/>
  <c r="R52" i="1"/>
  <c r="Z34" i="1"/>
  <c r="V34" i="1"/>
  <c r="R40" i="1" s="1"/>
  <c r="O34" i="1"/>
  <c r="M34" i="1"/>
  <c r="K34" i="1"/>
  <c r="I34" i="1"/>
  <c r="G34" i="1"/>
  <c r="F34" i="1"/>
  <c r="E34" i="1"/>
  <c r="R51" i="1"/>
  <c r="Z33" i="1"/>
  <c r="R45" i="1" s="1"/>
  <c r="V33" i="1"/>
  <c r="O33" i="1"/>
  <c r="M33" i="1"/>
  <c r="K33" i="1"/>
  <c r="I33" i="1"/>
  <c r="G33" i="1"/>
  <c r="F33" i="1"/>
  <c r="E33" i="1"/>
  <c r="R50" i="1"/>
  <c r="Z32" i="1"/>
  <c r="R44" i="1" s="1"/>
  <c r="V32" i="1"/>
  <c r="O32" i="1"/>
  <c r="M32" i="1"/>
  <c r="K32" i="1"/>
  <c r="I32" i="1"/>
  <c r="G32" i="1"/>
  <c r="E32" i="1"/>
  <c r="AM29" i="1" s="1"/>
  <c r="AO29" i="1" s="1"/>
  <c r="R49" i="1"/>
  <c r="Z31" i="1"/>
  <c r="R43" i="1" s="1"/>
  <c r="V31" i="1"/>
  <c r="O31" i="1"/>
  <c r="M31" i="1"/>
  <c r="K31" i="1"/>
  <c r="I31" i="1"/>
  <c r="G31" i="1"/>
  <c r="F31" i="1"/>
  <c r="E31" i="1"/>
  <c r="Z30" i="1"/>
  <c r="R42" i="1" s="1"/>
  <c r="X30" i="1"/>
  <c r="V30" i="1"/>
  <c r="R36" i="1" s="1"/>
  <c r="T30" i="1"/>
  <c r="P36" i="1" s="1"/>
  <c r="O30" i="1"/>
  <c r="M30" i="1"/>
  <c r="K30" i="1"/>
  <c r="I30" i="1"/>
  <c r="G30" i="1"/>
  <c r="E30" i="1"/>
  <c r="D30" i="1"/>
  <c r="AG29" i="1" s="1"/>
  <c r="AN29" i="1"/>
  <c r="L29" i="1"/>
  <c r="H29" i="1"/>
  <c r="D29" i="1"/>
  <c r="N52" i="1"/>
  <c r="Z28" i="1"/>
  <c r="N46" i="1" s="1"/>
  <c r="V28" i="1"/>
  <c r="N40" i="1" s="1"/>
  <c r="R28" i="1"/>
  <c r="N34" i="1" s="1"/>
  <c r="K28" i="1"/>
  <c r="I28" i="1"/>
  <c r="G28" i="1"/>
  <c r="E28" i="1"/>
  <c r="N51" i="1"/>
  <c r="Z27" i="1"/>
  <c r="N45" i="1" s="1"/>
  <c r="V27" i="1"/>
  <c r="R27" i="1"/>
  <c r="N33" i="1" s="1"/>
  <c r="K27" i="1"/>
  <c r="J27" i="1"/>
  <c r="I27" i="1"/>
  <c r="G27" i="1"/>
  <c r="F27" i="1"/>
  <c r="E27" i="1"/>
  <c r="Z26" i="1"/>
  <c r="V26" i="1"/>
  <c r="N38" i="1" s="1"/>
  <c r="R26" i="1"/>
  <c r="N32" i="1" s="1"/>
  <c r="K26" i="1"/>
  <c r="J26" i="1"/>
  <c r="I26" i="1"/>
  <c r="G26" i="1"/>
  <c r="E26" i="1"/>
  <c r="N49" i="1"/>
  <c r="Z25" i="1"/>
  <c r="N43" i="1" s="1"/>
  <c r="V25" i="1"/>
  <c r="N37" i="1" s="1"/>
  <c r="R25" i="1"/>
  <c r="N31" i="1" s="1"/>
  <c r="K25" i="1"/>
  <c r="AN23" i="1" s="1"/>
  <c r="I25" i="1"/>
  <c r="G25" i="1"/>
  <c r="F25" i="1"/>
  <c r="E25" i="1"/>
  <c r="AK23" i="1" s="1"/>
  <c r="L48" i="1"/>
  <c r="Z24" i="1"/>
  <c r="X24" i="1"/>
  <c r="L42" i="1" s="1"/>
  <c r="V24" i="1"/>
  <c r="T24" i="1"/>
  <c r="R24" i="1"/>
  <c r="N30" i="1" s="1"/>
  <c r="P24" i="1"/>
  <c r="L30" i="1" s="1"/>
  <c r="K24" i="1"/>
  <c r="I24" i="1"/>
  <c r="AM23" i="1" s="1"/>
  <c r="H24" i="1"/>
  <c r="G24" i="1"/>
  <c r="E24" i="1"/>
  <c r="AJ23" i="1" s="1"/>
  <c r="AL23" i="1" s="1"/>
  <c r="D24" i="1"/>
  <c r="AG23" i="1" s="1"/>
  <c r="H23" i="1"/>
  <c r="D23" i="1"/>
  <c r="Z22" i="1"/>
  <c r="J46" i="1" s="1"/>
  <c r="V22" i="1"/>
  <c r="J40" i="1" s="1"/>
  <c r="R22" i="1"/>
  <c r="J34" i="1" s="1"/>
  <c r="N22" i="1"/>
  <c r="J28" i="1" s="1"/>
  <c r="G22" i="1"/>
  <c r="E22" i="1"/>
  <c r="J51" i="1"/>
  <c r="Z21" i="1"/>
  <c r="V21" i="1"/>
  <c r="J39" i="1" s="1"/>
  <c r="R21" i="1"/>
  <c r="J33" i="1" s="1"/>
  <c r="N21" i="1"/>
  <c r="G21" i="1"/>
  <c r="AN17" i="1" s="1"/>
  <c r="E21" i="1"/>
  <c r="AM17" i="1" s="1"/>
  <c r="AO17" i="1" s="1"/>
  <c r="J50" i="1"/>
  <c r="Z20" i="1"/>
  <c r="J44" i="1" s="1"/>
  <c r="V20" i="1"/>
  <c r="R20" i="1"/>
  <c r="J32" i="1" s="1"/>
  <c r="N20" i="1"/>
  <c r="G20" i="1"/>
  <c r="F20" i="1"/>
  <c r="E20" i="1"/>
  <c r="J49" i="1"/>
  <c r="Z19" i="1"/>
  <c r="J43" i="1" s="1"/>
  <c r="V19" i="1"/>
  <c r="J37" i="1" s="1"/>
  <c r="R19" i="1"/>
  <c r="J31" i="1" s="1"/>
  <c r="N19" i="1"/>
  <c r="J25" i="1" s="1"/>
  <c r="G19" i="1"/>
  <c r="E19" i="1"/>
  <c r="J48" i="1"/>
  <c r="Z18" i="1"/>
  <c r="J42" i="1" s="1"/>
  <c r="X18" i="1"/>
  <c r="H42" i="1" s="1"/>
  <c r="V18" i="1"/>
  <c r="T18" i="1"/>
  <c r="H36" i="1" s="1"/>
  <c r="R18" i="1"/>
  <c r="J30" i="1" s="1"/>
  <c r="P18" i="1"/>
  <c r="H30" i="1" s="1"/>
  <c r="N18" i="1"/>
  <c r="J24" i="1" s="1"/>
  <c r="L18" i="1"/>
  <c r="G18" i="1"/>
  <c r="F18" i="1"/>
  <c r="E18" i="1"/>
  <c r="D17" i="1"/>
  <c r="AD16" i="1"/>
  <c r="F52" i="1" s="1"/>
  <c r="Z16" i="1"/>
  <c r="V16" i="1"/>
  <c r="F40" i="1" s="1"/>
  <c r="R16" i="1"/>
  <c r="N16" i="1"/>
  <c r="F28" i="1" s="1"/>
  <c r="J16" i="1"/>
  <c r="F22" i="1" s="1"/>
  <c r="AD15" i="1"/>
  <c r="Z15" i="1"/>
  <c r="V15" i="1"/>
  <c r="R15" i="1"/>
  <c r="N15" i="1"/>
  <c r="J15" i="1"/>
  <c r="F21" i="1" s="1"/>
  <c r="AD14" i="1"/>
  <c r="F50" i="1" s="1"/>
  <c r="Z14" i="1"/>
  <c r="F44" i="1" s="1"/>
  <c r="V14" i="1"/>
  <c r="F38" i="1" s="1"/>
  <c r="R14" i="1"/>
  <c r="F32" i="1" s="1"/>
  <c r="N14" i="1"/>
  <c r="F26" i="1" s="1"/>
  <c r="J14" i="1"/>
  <c r="AD13" i="1"/>
  <c r="Z13" i="1"/>
  <c r="V13" i="1"/>
  <c r="R13" i="1"/>
  <c r="N13" i="1"/>
  <c r="J13" i="1"/>
  <c r="F19" i="1" s="1"/>
  <c r="AD12" i="1"/>
  <c r="F48" i="1" s="1"/>
  <c r="AB12" i="1"/>
  <c r="Z12" i="1"/>
  <c r="F42" i="1" s="1"/>
  <c r="D42" i="1"/>
  <c r="V12" i="1"/>
  <c r="F36" i="1" s="1"/>
  <c r="T12" i="1"/>
  <c r="D36" i="1" s="1"/>
  <c r="R12" i="1"/>
  <c r="F30" i="1" s="1"/>
  <c r="P12" i="1"/>
  <c r="N12" i="1"/>
  <c r="F24" i="1" s="1"/>
  <c r="L12" i="1"/>
  <c r="J12" i="1"/>
  <c r="H12" i="1"/>
  <c r="AN11" i="1"/>
  <c r="AM11" i="1"/>
  <c r="AK11" i="1"/>
  <c r="AJ11" i="1"/>
  <c r="AL11" i="1" s="1"/>
  <c r="AG47" i="1" l="1"/>
  <c r="AH47" i="1"/>
  <c r="AF47" i="1" s="1"/>
  <c r="AM47" i="1"/>
  <c r="AH35" i="1"/>
  <c r="AN35" i="1"/>
  <c r="AO35" i="1" s="1"/>
  <c r="AJ41" i="1"/>
  <c r="AO11" i="1"/>
  <c r="AN41" i="1"/>
  <c r="AH29" i="1"/>
  <c r="AI29" i="1" s="1"/>
  <c r="AO88" i="1"/>
  <c r="AH76" i="1"/>
  <c r="AI76" i="1" s="1"/>
  <c r="AI82" i="1"/>
  <c r="AO23" i="1"/>
  <c r="D18" i="1"/>
  <c r="AH11" i="1"/>
  <c r="AK41" i="1"/>
  <c r="AG11" i="1"/>
  <c r="AJ29" i="1"/>
  <c r="AK47" i="1"/>
  <c r="AJ47" i="1"/>
  <c r="AL47" i="1" s="1"/>
  <c r="AG88" i="1"/>
  <c r="AF88" i="1" s="1"/>
  <c r="AH41" i="1"/>
  <c r="AM70" i="1"/>
  <c r="AO70" i="1" s="1"/>
  <c r="AK70" i="1"/>
  <c r="AJ70" i="1"/>
  <c r="AL70" i="1" s="1"/>
  <c r="AG35" i="1"/>
  <c r="AG64" i="1"/>
  <c r="AF64" i="1" s="1"/>
  <c r="AH23" i="1"/>
  <c r="AI23" i="1" s="1"/>
  <c r="AN47" i="1"/>
  <c r="AO47" i="1" s="1"/>
  <c r="D77" i="1"/>
  <c r="AG76" i="1" s="1"/>
  <c r="AN76" i="1"/>
  <c r="AO76" i="1" s="1"/>
  <c r="AI70" i="1"/>
  <c r="AM82" i="1"/>
  <c r="AO82" i="1" s="1"/>
  <c r="AJ82" i="1"/>
  <c r="AG41" i="1"/>
  <c r="AK17" i="1"/>
  <c r="AJ17" i="1"/>
  <c r="AL17" i="1" s="1"/>
  <c r="AK29" i="1"/>
  <c r="AK82" i="1"/>
  <c r="AK35" i="1"/>
  <c r="AJ35" i="1"/>
  <c r="AM41" i="1"/>
  <c r="AK76" i="1"/>
  <c r="AJ76" i="1"/>
  <c r="AL76" i="1" s="1"/>
  <c r="AL41" i="1" l="1"/>
  <c r="AI35" i="1"/>
  <c r="AI47" i="1"/>
  <c r="AF35" i="1"/>
  <c r="AF41" i="1"/>
  <c r="AO41" i="1"/>
  <c r="AS29" i="1" s="1"/>
  <c r="AF11" i="1"/>
  <c r="AG17" i="1"/>
  <c r="AF17" i="1" s="1"/>
  <c r="AH17" i="1"/>
  <c r="AL82" i="1"/>
  <c r="AI41" i="1"/>
  <c r="AI88" i="1"/>
  <c r="AI64" i="1"/>
  <c r="AI11" i="1"/>
  <c r="AF23" i="1"/>
  <c r="AL35" i="1"/>
  <c r="AF76" i="1"/>
  <c r="AL29" i="1"/>
  <c r="AF29" i="1"/>
  <c r="AR29" i="1" l="1"/>
  <c r="AR11" i="1"/>
  <c r="AI17" i="1"/>
  <c r="AQ94" i="1" s="1"/>
  <c r="AS17" i="1"/>
  <c r="AS47" i="1"/>
  <c r="AS41" i="1"/>
  <c r="AS35" i="1"/>
  <c r="AS11" i="1"/>
  <c r="AS23" i="1"/>
  <c r="AQ41" i="1"/>
  <c r="AQ82" i="1"/>
  <c r="AQ70" i="1"/>
  <c r="AR41" i="1"/>
  <c r="AR35" i="1"/>
  <c r="AR47" i="1"/>
  <c r="AQ11" i="1"/>
  <c r="AQ35" i="1"/>
  <c r="AQ23" i="1"/>
  <c r="AQ64" i="1"/>
  <c r="AR23" i="1"/>
  <c r="AR17" i="1"/>
  <c r="AQ29" i="1" l="1"/>
  <c r="AQ17" i="1"/>
  <c r="AQ88" i="1"/>
  <c r="AQ76" i="1"/>
  <c r="AQ47" i="1"/>
</calcChain>
</file>

<file path=xl/sharedStrings.xml><?xml version="1.0" encoding="utf-8"?>
<sst xmlns="http://schemas.openxmlformats.org/spreadsheetml/2006/main" count="83" uniqueCount="44">
  <si>
    <t>CAMPEONATO ESTATAL SELECTIVO RUMBO</t>
  </si>
  <si>
    <t>"JUEGOS NACIONALES CONADE 2023"</t>
  </si>
  <si>
    <t>CATEGORIA</t>
  </si>
  <si>
    <t>10 Y MENORES</t>
  </si>
  <si>
    <t>GRUPO</t>
  </si>
  <si>
    <t>A</t>
  </si>
  <si>
    <t>JUEGOS</t>
  </si>
  <si>
    <t>SETS</t>
  </si>
  <si>
    <t>PUNTOS</t>
  </si>
  <si>
    <t>LUGAR</t>
  </si>
  <si>
    <t>JUGADORES</t>
  </si>
  <si>
    <t>J</t>
  </si>
  <si>
    <t>G</t>
  </si>
  <si>
    <t>P</t>
  </si>
  <si>
    <t>DIF</t>
  </si>
  <si>
    <t>Santiago López (LRC)</t>
  </si>
  <si>
    <t>JUE 19:30</t>
  </si>
  <si>
    <t>MAR 18:45</t>
  </si>
  <si>
    <t>JUE 16:30</t>
  </si>
  <si>
    <t>MIE 16:30</t>
  </si>
  <si>
    <t>1°</t>
  </si>
  <si>
    <t>Luis Omar Gutiérrez (LL)</t>
  </si>
  <si>
    <t>JUE 17:15</t>
  </si>
  <si>
    <t>MIE 17:15</t>
  </si>
  <si>
    <t>MAR 17:15</t>
  </si>
  <si>
    <t>4°</t>
  </si>
  <si>
    <t>Matías Silva (LL)</t>
  </si>
  <si>
    <t>MAR 16:30</t>
  </si>
  <si>
    <t>3°</t>
  </si>
  <si>
    <t>Lía González (CDP)</t>
  </si>
  <si>
    <t>2°</t>
  </si>
  <si>
    <t>Andrea Martínez (CDP)</t>
  </si>
  <si>
    <t>5°</t>
  </si>
  <si>
    <t>B</t>
  </si>
  <si>
    <t>Inti Hernández (LRC)</t>
  </si>
  <si>
    <t>JUE 17:45</t>
  </si>
  <si>
    <t>MIE 18:45</t>
  </si>
  <si>
    <t>MAR 19:30</t>
  </si>
  <si>
    <t>Christopher Cano (LL)</t>
  </si>
  <si>
    <t>MAR 18:00</t>
  </si>
  <si>
    <t>MIE 18:00</t>
  </si>
  <si>
    <t>Juan Malo (CDP)</t>
  </si>
  <si>
    <t>Armando Torres (2000)</t>
  </si>
  <si>
    <t>"COPA CORPOILGAS-GEARBOX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</si>
</sst>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rgb="FF000000"/>
      <name val="Calibri"/>
      <family val="2"/>
      <scheme val="minor"/>
    </font>
    <font>
      <sz val="11"/>
      <color rgb="FF000000"/>
      <name val="Century Gothic"/>
      <family val="2"/>
    </font>
    <font>
      <sz val="14"/>
      <color rgb="FF000000"/>
      <name val="Century Gothic"/>
      <family val="2"/>
    </font>
    <font>
      <sz val="28"/>
      <color rgb="FF000000"/>
      <name val="Century Gothic"/>
      <family val="2"/>
    </font>
    <font>
      <b/>
      <sz val="28"/>
      <color rgb="FF000000"/>
      <name val="Century Gothic"/>
      <family val="2"/>
    </font>
    <font>
      <sz val="26"/>
      <color rgb="FF000000"/>
      <name val="Century Gothic"/>
      <family val="2"/>
    </font>
    <font>
      <b/>
      <sz val="26"/>
      <color rgb="FF000000"/>
      <name val="Century Gothic"/>
      <family val="2"/>
    </font>
    <font>
      <sz val="22"/>
      <color rgb="FF000000"/>
      <name val="Century Gothic"/>
      <family val="2"/>
    </font>
    <font>
      <sz val="28"/>
      <name val="Arial"/>
      <family val="2"/>
    </font>
    <font>
      <b/>
      <sz val="36"/>
      <name val="Century Gothic"/>
      <family val="2"/>
    </font>
    <font>
      <b/>
      <sz val="36"/>
      <color rgb="FF000000"/>
      <name val="Century Gothic"/>
      <family val="2"/>
    </font>
    <font>
      <b/>
      <sz val="48"/>
      <color rgb="FF000000"/>
      <name val="Arial Narrow"/>
      <family val="2"/>
    </font>
    <font>
      <sz val="10"/>
      <color rgb="FF000000"/>
      <name val="Century Gothic"/>
      <family val="2"/>
    </font>
    <font>
      <sz val="36"/>
      <color theme="0"/>
      <name val="Arial"/>
      <family val="2"/>
    </font>
    <font>
      <sz val="36"/>
      <color theme="0" tint="-4.9989318521683403E-2"/>
      <name val="Arial"/>
      <family val="2"/>
    </font>
    <font>
      <sz val="36"/>
      <color theme="0" tint="-0.14999847407452621"/>
      <name val="Arial"/>
      <family val="2"/>
    </font>
    <font>
      <b/>
      <sz val="48"/>
      <name val="Century Gothic"/>
      <family val="2"/>
    </font>
    <font>
      <sz val="28"/>
      <color theme="0"/>
      <name val="Arial"/>
      <family val="2"/>
    </font>
    <font>
      <sz val="28"/>
      <color theme="0" tint="-4.9989318521683403E-2"/>
      <name val="Arial"/>
      <family val="2"/>
    </font>
    <font>
      <sz val="28"/>
      <color theme="0" tint="-0.14999847407452621"/>
      <name val="Arial"/>
      <family val="2"/>
    </font>
    <font>
      <b/>
      <sz val="48"/>
      <color theme="0" tint="-0.14999847407452621"/>
      <name val="Century Gothic"/>
      <family val="2"/>
    </font>
    <font>
      <sz val="24"/>
      <color rgb="FF0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EAF4E4"/>
        <bgColor indexed="64"/>
      </patternFill>
    </fill>
    <fill>
      <patternFill patternType="solid">
        <fgColor rgb="FFBCDAA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1" fontId="8" fillId="2" borderId="14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1" fontId="8" fillId="3" borderId="13" xfId="0" applyNumberFormat="1" applyFont="1" applyFill="1" applyBorder="1" applyAlignment="1">
      <alignment horizontal="center" vertical="center"/>
    </xf>
    <xf numFmtId="1" fontId="8" fillId="3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1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quotePrefix="1" applyFont="1" applyAlignment="1">
      <alignment horizontal="center" vertical="center"/>
    </xf>
    <xf numFmtId="1" fontId="12" fillId="0" borderId="8" xfId="0" applyNumberFormat="1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" fontId="8" fillId="2" borderId="16" xfId="0" applyNumberFormat="1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/>
    </xf>
    <xf numFmtId="1" fontId="8" fillId="2" borderId="18" xfId="0" applyNumberFormat="1" applyFont="1" applyFill="1" applyBorder="1" applyAlignment="1">
      <alignment horizontal="center" vertical="center"/>
    </xf>
    <xf numFmtId="1" fontId="8" fillId="3" borderId="16" xfId="0" applyNumberFormat="1" applyFont="1" applyFill="1" applyBorder="1" applyAlignment="1">
      <alignment horizontal="center" vertical="center"/>
    </xf>
    <xf numFmtId="1" fontId="8" fillId="3" borderId="17" xfId="0" applyNumberFormat="1" applyFont="1" applyFill="1" applyBorder="1" applyAlignment="1">
      <alignment horizontal="center" vertical="center"/>
    </xf>
    <xf numFmtId="1" fontId="8" fillId="3" borderId="1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1" fillId="4" borderId="2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1" fontId="12" fillId="0" borderId="4" xfId="0" applyNumberFormat="1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" fontId="8" fillId="2" borderId="21" xfId="0" applyNumberFormat="1" applyFont="1" applyFill="1" applyBorder="1" applyAlignment="1">
      <alignment horizontal="center" vertical="center"/>
    </xf>
    <xf numFmtId="1" fontId="8" fillId="2" borderId="22" xfId="0" applyNumberFormat="1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 vertical="center"/>
    </xf>
    <xf numFmtId="1" fontId="8" fillId="3" borderId="21" xfId="0" applyNumberFormat="1" applyFont="1" applyFill="1" applyBorder="1" applyAlignment="1">
      <alignment horizontal="center" vertical="center"/>
    </xf>
    <xf numFmtId="1" fontId="8" fillId="3" borderId="22" xfId="0" applyNumberFormat="1" applyFont="1" applyFill="1" applyBorder="1" applyAlignment="1">
      <alignment horizontal="center" vertical="center"/>
    </xf>
    <xf numFmtId="1" fontId="8" fillId="3" borderId="23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1" fontId="12" fillId="0" borderId="4" xfId="0" applyNumberFormat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" fontId="14" fillId="6" borderId="16" xfId="0" applyNumberFormat="1" applyFont="1" applyFill="1" applyBorder="1" applyAlignment="1">
      <alignment horizontal="center" vertical="center"/>
    </xf>
    <xf numFmtId="1" fontId="14" fillId="6" borderId="17" xfId="0" applyNumberFormat="1" applyFont="1" applyFill="1" applyBorder="1" applyAlignment="1">
      <alignment horizontal="center" vertical="center"/>
    </xf>
    <xf numFmtId="1" fontId="14" fillId="6" borderId="18" xfId="0" applyNumberFormat="1" applyFont="1" applyFill="1" applyBorder="1" applyAlignment="1">
      <alignment horizontal="center" vertical="center"/>
    </xf>
    <xf numFmtId="1" fontId="15" fillId="7" borderId="16" xfId="0" applyNumberFormat="1" applyFont="1" applyFill="1" applyBorder="1" applyAlignment="1">
      <alignment horizontal="center" vertical="center"/>
    </xf>
    <xf numFmtId="1" fontId="15" fillId="7" borderId="17" xfId="0" applyNumberFormat="1" applyFont="1" applyFill="1" applyBorder="1" applyAlignment="1">
      <alignment horizontal="center" vertical="center"/>
    </xf>
    <xf numFmtId="1" fontId="15" fillId="7" borderId="18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" fontId="14" fillId="6" borderId="21" xfId="0" applyNumberFormat="1" applyFont="1" applyFill="1" applyBorder="1" applyAlignment="1">
      <alignment horizontal="center" vertical="center"/>
    </xf>
    <xf numFmtId="1" fontId="14" fillId="6" borderId="22" xfId="0" applyNumberFormat="1" applyFont="1" applyFill="1" applyBorder="1" applyAlignment="1">
      <alignment horizontal="center" vertical="center"/>
    </xf>
    <xf numFmtId="1" fontId="14" fillId="6" borderId="23" xfId="0" applyNumberFormat="1" applyFont="1" applyFill="1" applyBorder="1" applyAlignment="1">
      <alignment horizontal="center" vertical="center"/>
    </xf>
    <xf numFmtId="1" fontId="15" fillId="7" borderId="21" xfId="0" applyNumberFormat="1" applyFont="1" applyFill="1" applyBorder="1" applyAlignment="1">
      <alignment horizontal="center" vertical="center"/>
    </xf>
    <xf numFmtId="1" fontId="15" fillId="7" borderId="22" xfId="0" applyNumberFormat="1" applyFont="1" applyFill="1" applyBorder="1" applyAlignment="1">
      <alignment horizontal="center" vertical="center"/>
    </xf>
    <xf numFmtId="1" fontId="15" fillId="7" borderId="23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" fontId="14" fillId="6" borderId="12" xfId="0" applyNumberFormat="1" applyFont="1" applyFill="1" applyBorder="1" applyAlignment="1">
      <alignment horizontal="center" vertical="center"/>
    </xf>
    <xf numFmtId="1" fontId="14" fillId="6" borderId="13" xfId="0" applyNumberFormat="1" applyFont="1" applyFill="1" applyBorder="1" applyAlignment="1">
      <alignment horizontal="center" vertical="center"/>
    </xf>
    <xf numFmtId="1" fontId="14" fillId="6" borderId="14" xfId="0" applyNumberFormat="1" applyFont="1" applyFill="1" applyBorder="1" applyAlignment="1">
      <alignment horizontal="center" vertical="center"/>
    </xf>
    <xf numFmtId="1" fontId="15" fillId="7" borderId="12" xfId="0" applyNumberFormat="1" applyFont="1" applyFill="1" applyBorder="1" applyAlignment="1">
      <alignment horizontal="center" vertical="center"/>
    </xf>
    <xf numFmtId="1" fontId="15" fillId="7" borderId="13" xfId="0" applyNumberFormat="1" applyFont="1" applyFill="1" applyBorder="1" applyAlignment="1">
      <alignment horizontal="center" vertical="center"/>
    </xf>
    <xf numFmtId="1" fontId="15" fillId="7" borderId="14" xfId="0" applyNumberFormat="1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" fillId="5" borderId="29" xfId="0" applyFont="1" applyFill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" fillId="5" borderId="31" xfId="0" applyFont="1" applyFill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" fontId="18" fillId="2" borderId="12" xfId="0" applyNumberFormat="1" applyFont="1" applyFill="1" applyBorder="1" applyAlignment="1">
      <alignment horizontal="center" vertical="center"/>
    </xf>
    <xf numFmtId="1" fontId="18" fillId="2" borderId="13" xfId="0" applyNumberFormat="1" applyFont="1" applyFill="1" applyBorder="1" applyAlignment="1">
      <alignment horizontal="center" vertical="center"/>
    </xf>
    <xf numFmtId="1" fontId="18" fillId="2" borderId="14" xfId="0" applyNumberFormat="1" applyFont="1" applyFill="1" applyBorder="1" applyAlignment="1">
      <alignment horizontal="center" vertical="center"/>
    </xf>
    <xf numFmtId="1" fontId="19" fillId="3" borderId="12" xfId="0" applyNumberFormat="1" applyFont="1" applyFill="1" applyBorder="1" applyAlignment="1">
      <alignment horizontal="center" vertical="center"/>
    </xf>
    <xf numFmtId="1" fontId="19" fillId="3" borderId="13" xfId="0" applyNumberFormat="1" applyFont="1" applyFill="1" applyBorder="1" applyAlignment="1">
      <alignment horizontal="center" vertical="center"/>
    </xf>
    <xf numFmtId="1" fontId="19" fillId="3" borderId="1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17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9" fillId="3" borderId="16" xfId="0" applyNumberFormat="1" applyFont="1" applyFill="1" applyBorder="1" applyAlignment="1">
      <alignment horizontal="center" vertical="center"/>
    </xf>
    <xf numFmtId="1" fontId="19" fillId="3" borderId="17" xfId="0" applyNumberFormat="1" applyFont="1" applyFill="1" applyBorder="1" applyAlignment="1">
      <alignment horizontal="center" vertical="center"/>
    </xf>
    <xf numFmtId="1" fontId="19" fillId="3" borderId="18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1" fontId="18" fillId="2" borderId="24" xfId="0" applyNumberFormat="1" applyFont="1" applyFill="1" applyBorder="1" applyAlignment="1">
      <alignment horizontal="center" vertical="center"/>
    </xf>
    <xf numFmtId="1" fontId="18" fillId="2" borderId="25" xfId="0" applyNumberFormat="1" applyFont="1" applyFill="1" applyBorder="1" applyAlignment="1">
      <alignment horizontal="center" vertical="center"/>
    </xf>
    <xf numFmtId="1" fontId="18" fillId="2" borderId="26" xfId="0" applyNumberFormat="1" applyFont="1" applyFill="1" applyBorder="1" applyAlignment="1">
      <alignment horizontal="center" vertical="center"/>
    </xf>
    <xf numFmtId="1" fontId="19" fillId="3" borderId="24" xfId="0" applyNumberFormat="1" applyFont="1" applyFill="1" applyBorder="1" applyAlignment="1">
      <alignment horizontal="center" vertical="center"/>
    </xf>
    <xf numFmtId="1" fontId="19" fillId="3" borderId="25" xfId="0" applyNumberFormat="1" applyFont="1" applyFill="1" applyBorder="1" applyAlignment="1">
      <alignment horizontal="center" vertical="center"/>
    </xf>
    <xf numFmtId="1" fontId="19" fillId="3" borderId="26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" fontId="21" fillId="6" borderId="21" xfId="0" applyNumberFormat="1" applyFont="1" applyFill="1" applyBorder="1" applyAlignment="1">
      <alignment horizontal="center" vertical="center"/>
    </xf>
    <xf numFmtId="1" fontId="21" fillId="6" borderId="22" xfId="0" applyNumberFormat="1" applyFont="1" applyFill="1" applyBorder="1" applyAlignment="1">
      <alignment horizontal="center" vertical="center"/>
    </xf>
    <xf numFmtId="1" fontId="21" fillId="6" borderId="23" xfId="0" applyNumberFormat="1" applyFont="1" applyFill="1" applyBorder="1" applyAlignment="1">
      <alignment horizontal="center" vertical="center"/>
    </xf>
    <xf numFmtId="1" fontId="21" fillId="7" borderId="21" xfId="0" applyNumberFormat="1" applyFont="1" applyFill="1" applyBorder="1" applyAlignment="1">
      <alignment horizontal="center" vertical="center"/>
    </xf>
    <xf numFmtId="1" fontId="21" fillId="7" borderId="22" xfId="0" applyNumberFormat="1" applyFont="1" applyFill="1" applyBorder="1" applyAlignment="1">
      <alignment horizontal="center" vertical="center"/>
    </xf>
    <xf numFmtId="0" fontId="21" fillId="7" borderId="18" xfId="0" applyFont="1" applyFill="1" applyBorder="1" applyAlignment="1">
      <alignment horizontal="center" vertical="center"/>
    </xf>
    <xf numFmtId="1" fontId="21" fillId="6" borderId="33" xfId="0" applyNumberFormat="1" applyFont="1" applyFill="1" applyBorder="1" applyAlignment="1">
      <alignment horizontal="center" vertical="center"/>
    </xf>
    <xf numFmtId="1" fontId="21" fillId="6" borderId="34" xfId="0" applyNumberFormat="1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" fontId="21" fillId="6" borderId="35" xfId="0" applyNumberFormat="1" applyFont="1" applyFill="1" applyBorder="1" applyAlignment="1">
      <alignment horizontal="center" vertical="center"/>
    </xf>
    <xf numFmtId="1" fontId="21" fillId="7" borderId="33" xfId="0" applyNumberFormat="1" applyFont="1" applyFill="1" applyBorder="1" applyAlignment="1">
      <alignment horizontal="center" vertical="center"/>
    </xf>
    <xf numFmtId="1" fontId="21" fillId="7" borderId="34" xfId="0" applyNumberFormat="1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1" fontId="21" fillId="6" borderId="12" xfId="0" applyNumberFormat="1" applyFont="1" applyFill="1" applyBorder="1" applyAlignment="1">
      <alignment horizontal="center" vertical="center"/>
    </xf>
    <xf numFmtId="1" fontId="21" fillId="6" borderId="13" xfId="0" applyNumberFormat="1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1" fontId="21" fillId="6" borderId="36" xfId="0" applyNumberFormat="1" applyFont="1" applyFill="1" applyBorder="1" applyAlignment="1">
      <alignment horizontal="center" vertical="center"/>
    </xf>
    <xf numFmtId="1" fontId="21" fillId="6" borderId="37" xfId="0" applyNumberFormat="1" applyFont="1" applyFill="1" applyBorder="1" applyAlignment="1">
      <alignment horizontal="center" vertical="center"/>
    </xf>
    <xf numFmtId="0" fontId="21" fillId="6" borderId="38" xfId="0" applyFont="1" applyFill="1" applyBorder="1" applyAlignment="1">
      <alignment horizontal="center" vertical="center"/>
    </xf>
    <xf numFmtId="0" fontId="21" fillId="7" borderId="36" xfId="0" applyFont="1" applyFill="1" applyBorder="1" applyAlignment="1">
      <alignment horizontal="center" vertical="center"/>
    </xf>
    <xf numFmtId="0" fontId="21" fillId="7" borderId="3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1" fontId="8" fillId="2" borderId="12" xfId="0" applyNumberFormat="1" applyFont="1" applyFill="1" applyBorder="1" applyAlignment="1">
      <alignment horizontal="center" vertical="center" shrinkToFit="1"/>
    </xf>
    <xf numFmtId="1" fontId="8" fillId="2" borderId="13" xfId="0" applyNumberFormat="1" applyFont="1" applyFill="1" applyBorder="1" applyAlignment="1">
      <alignment horizontal="center" vertical="center" shrinkToFit="1"/>
    </xf>
    <xf numFmtId="1" fontId="8" fillId="2" borderId="14" xfId="0" applyNumberFormat="1" applyFont="1" applyFill="1" applyBorder="1" applyAlignment="1">
      <alignment horizontal="center" vertical="center" shrinkToFit="1"/>
    </xf>
    <xf numFmtId="1" fontId="8" fillId="3" borderId="12" xfId="0" applyNumberFormat="1" applyFont="1" applyFill="1" applyBorder="1" applyAlignment="1">
      <alignment horizontal="center" vertical="center" shrinkToFit="1"/>
    </xf>
    <xf numFmtId="1" fontId="8" fillId="3" borderId="13" xfId="0" applyNumberFormat="1" applyFont="1" applyFill="1" applyBorder="1" applyAlignment="1">
      <alignment horizontal="center" vertical="center" shrinkToFit="1"/>
    </xf>
    <xf numFmtId="1" fontId="8" fillId="3" borderId="14" xfId="0" applyNumberFormat="1" applyFont="1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1" fontId="8" fillId="2" borderId="16" xfId="0" applyNumberFormat="1" applyFont="1" applyFill="1" applyBorder="1" applyAlignment="1">
      <alignment horizontal="center" vertical="center" shrinkToFit="1"/>
    </xf>
    <xf numFmtId="1" fontId="8" fillId="2" borderId="17" xfId="0" applyNumberFormat="1" applyFont="1" applyFill="1" applyBorder="1" applyAlignment="1">
      <alignment horizontal="center" vertical="center" shrinkToFit="1"/>
    </xf>
    <xf numFmtId="1" fontId="8" fillId="2" borderId="18" xfId="0" applyNumberFormat="1" applyFont="1" applyFill="1" applyBorder="1" applyAlignment="1">
      <alignment horizontal="center" vertical="center" shrinkToFit="1"/>
    </xf>
    <xf numFmtId="1" fontId="8" fillId="3" borderId="16" xfId="0" applyNumberFormat="1" applyFont="1" applyFill="1" applyBorder="1" applyAlignment="1">
      <alignment horizontal="center" vertical="center" shrinkToFit="1"/>
    </xf>
    <xf numFmtId="1" fontId="8" fillId="3" borderId="17" xfId="0" applyNumberFormat="1" applyFont="1" applyFill="1" applyBorder="1" applyAlignment="1">
      <alignment horizontal="center" vertical="center" shrinkToFit="1"/>
    </xf>
    <xf numFmtId="1" fontId="8" fillId="3" borderId="18" xfId="0" applyNumberFormat="1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1" fontId="8" fillId="2" borderId="21" xfId="0" applyNumberFormat="1" applyFont="1" applyFill="1" applyBorder="1" applyAlignment="1">
      <alignment horizontal="center" vertical="center" shrinkToFit="1"/>
    </xf>
    <xf numFmtId="1" fontId="8" fillId="2" borderId="22" xfId="0" applyNumberFormat="1" applyFont="1" applyFill="1" applyBorder="1" applyAlignment="1">
      <alignment horizontal="center" vertical="center" shrinkToFit="1"/>
    </xf>
    <xf numFmtId="1" fontId="8" fillId="2" borderId="23" xfId="0" applyNumberFormat="1" applyFont="1" applyFill="1" applyBorder="1" applyAlignment="1">
      <alignment horizontal="center" vertical="center" shrinkToFit="1"/>
    </xf>
    <xf numFmtId="1" fontId="8" fillId="3" borderId="21" xfId="0" applyNumberFormat="1" applyFont="1" applyFill="1" applyBorder="1" applyAlignment="1">
      <alignment horizontal="center" vertical="center" shrinkToFit="1"/>
    </xf>
    <xf numFmtId="1" fontId="8" fillId="3" borderId="22" xfId="0" applyNumberFormat="1" applyFont="1" applyFill="1" applyBorder="1" applyAlignment="1">
      <alignment horizontal="center" vertical="center" shrinkToFit="1"/>
    </xf>
    <xf numFmtId="1" fontId="8" fillId="3" borderId="23" xfId="0" applyNumberFormat="1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1" fontId="8" fillId="2" borderId="24" xfId="0" applyNumberFormat="1" applyFont="1" applyFill="1" applyBorder="1" applyAlignment="1">
      <alignment horizontal="center" vertical="center" shrinkToFit="1"/>
    </xf>
    <xf numFmtId="1" fontId="8" fillId="2" borderId="25" xfId="0" applyNumberFormat="1" applyFont="1" applyFill="1" applyBorder="1" applyAlignment="1">
      <alignment horizontal="center" vertical="center" shrinkToFit="1"/>
    </xf>
    <xf numFmtId="1" fontId="8" fillId="2" borderId="26" xfId="0" applyNumberFormat="1" applyFont="1" applyFill="1" applyBorder="1" applyAlignment="1">
      <alignment horizontal="center" vertical="center" shrinkToFit="1"/>
    </xf>
    <xf numFmtId="1" fontId="8" fillId="3" borderId="24" xfId="0" applyNumberFormat="1" applyFont="1" applyFill="1" applyBorder="1" applyAlignment="1">
      <alignment horizontal="center" vertical="center" shrinkToFit="1"/>
    </xf>
    <xf numFmtId="1" fontId="8" fillId="3" borderId="25" xfId="0" applyNumberFormat="1" applyFont="1" applyFill="1" applyBorder="1" applyAlignment="1">
      <alignment horizontal="center" vertical="center" shrinkToFit="1"/>
    </xf>
    <xf numFmtId="1" fontId="8" fillId="3" borderId="26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72044</xdr:colOff>
      <xdr:row>2</xdr:row>
      <xdr:rowOff>247997</xdr:rowOff>
    </xdr:from>
    <xdr:to>
      <xdr:col>39</xdr:col>
      <xdr:colOff>881574</xdr:colOff>
      <xdr:row>5</xdr:row>
      <xdr:rowOff>427057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9135" y="2437015"/>
          <a:ext cx="809530" cy="1592224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53</xdr:row>
      <xdr:rowOff>288926</xdr:rowOff>
    </xdr:from>
    <xdr:to>
      <xdr:col>37</xdr:col>
      <xdr:colOff>383381</xdr:colOff>
      <xdr:row>55</xdr:row>
      <xdr:rowOff>245735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9280" y="14195426"/>
          <a:ext cx="1092041" cy="2151369"/>
        </a:xfrm>
        <a:prstGeom prst="rect">
          <a:avLst/>
        </a:prstGeom>
      </xdr:spPr>
    </xdr:pic>
    <xdr:clientData/>
  </xdr:twoCellAnchor>
  <xdr:twoCellAnchor editAs="oneCell">
    <xdr:from>
      <xdr:col>9</xdr:col>
      <xdr:colOff>89694</xdr:colOff>
      <xdr:row>53</xdr:row>
      <xdr:rowOff>76200</xdr:rowOff>
    </xdr:from>
    <xdr:to>
      <xdr:col>31</xdr:col>
      <xdr:colOff>386723</xdr:colOff>
      <xdr:row>53</xdr:row>
      <xdr:rowOff>1676400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5414" y="13982700"/>
          <a:ext cx="6187289" cy="1600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1400709</xdr:colOff>
      <xdr:row>0</xdr:row>
      <xdr:rowOff>78479</xdr:rowOff>
    </xdr:from>
    <xdr:to>
      <xdr:col>19</xdr:col>
      <xdr:colOff>160159</xdr:colOff>
      <xdr:row>0</xdr:row>
      <xdr:rowOff>1543540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582" y="78479"/>
          <a:ext cx="6046941" cy="1465061"/>
        </a:xfrm>
        <a:prstGeom prst="rect">
          <a:avLst/>
        </a:prstGeom>
      </xdr:spPr>
    </xdr:pic>
    <xdr:clientData/>
  </xdr:twoCellAnchor>
  <xdr:twoCellAnchor editAs="oneCell">
    <xdr:from>
      <xdr:col>34</xdr:col>
      <xdr:colOff>294180</xdr:colOff>
      <xdr:row>0</xdr:row>
      <xdr:rowOff>0</xdr:rowOff>
    </xdr:from>
    <xdr:to>
      <xdr:col>38</xdr:col>
      <xdr:colOff>783707</xdr:colOff>
      <xdr:row>0</xdr:row>
      <xdr:rowOff>1533525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7525" y="0"/>
          <a:ext cx="3315855" cy="15335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190008</xdr:colOff>
      <xdr:row>0</xdr:row>
      <xdr:rowOff>40260</xdr:rowOff>
    </xdr:from>
    <xdr:to>
      <xdr:col>2</xdr:col>
      <xdr:colOff>847900</xdr:colOff>
      <xdr:row>0</xdr:row>
      <xdr:rowOff>1437758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08" y="40260"/>
          <a:ext cx="3622765" cy="1397498"/>
        </a:xfrm>
        <a:prstGeom prst="rect">
          <a:avLst/>
        </a:prstGeom>
      </xdr:spPr>
    </xdr:pic>
    <xdr:clientData/>
  </xdr:twoCellAnchor>
  <xdr:twoCellAnchor editAs="oneCell">
    <xdr:from>
      <xdr:col>21</xdr:col>
      <xdr:colOff>13856</xdr:colOff>
      <xdr:row>0</xdr:row>
      <xdr:rowOff>0</xdr:rowOff>
    </xdr:from>
    <xdr:to>
      <xdr:col>32</xdr:col>
      <xdr:colOff>541714</xdr:colOff>
      <xdr:row>0</xdr:row>
      <xdr:rowOff>1696659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7492" y="0"/>
          <a:ext cx="3714404" cy="1696659"/>
        </a:xfrm>
        <a:prstGeom prst="rect">
          <a:avLst/>
        </a:prstGeom>
      </xdr:spPr>
    </xdr:pic>
    <xdr:clientData/>
  </xdr:twoCellAnchor>
  <xdr:twoCellAnchor editAs="oneCell">
    <xdr:from>
      <xdr:col>33</xdr:col>
      <xdr:colOff>526472</xdr:colOff>
      <xdr:row>2</xdr:row>
      <xdr:rowOff>271549</xdr:rowOff>
    </xdr:from>
    <xdr:to>
      <xdr:col>37</xdr:col>
      <xdr:colOff>137159</xdr:colOff>
      <xdr:row>5</xdr:row>
      <xdr:rowOff>382181</xdr:rowOff>
    </xdr:to>
    <xdr:pic>
      <xdr:nvPicPr>
        <xdr:cNvPr id="1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8438" t="37765" r="34838" b="30720"/>
        <a:stretch/>
      </xdr:blipFill>
      <xdr:spPr>
        <a:xfrm>
          <a:off x="15503236" y="2460567"/>
          <a:ext cx="2437014" cy="15237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-CEFIM/Downloads/CDTAR%202023/CDTAR%202023/Gr&#225;ficas%20CDT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8 y men (2 botes)"/>
      <sheetName val="10 y men"/>
      <sheetName val="10 y men SEM"/>
      <sheetName val="12 y men Fem"/>
      <sheetName val="14 y men Fem"/>
      <sheetName val="14 y men Var"/>
      <sheetName val="12 y men Var"/>
      <sheetName val="16 y men Var"/>
      <sheetName val="16 y men Fem"/>
      <sheetName val="18-21 y men Var"/>
      <sheetName val="18-21 y men Fem"/>
      <sheetName val="Hoja de Control Mar 21"/>
      <sheetName val="Hoja de Control Mie 22"/>
      <sheetName val="Hoja de Control Jue 23"/>
      <sheetName val="Hoja de Control Vie 24"/>
      <sheetName val="Hoja de Control Sab 25"/>
      <sheetName val="Categorias"/>
      <sheetName val="Jueg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A2" t="str">
            <v>_8_MEN</v>
          </cell>
        </row>
        <row r="3">
          <cell r="A3" t="str">
            <v>_10_MEN</v>
          </cell>
        </row>
        <row r="4">
          <cell r="A4" t="str">
            <v>_12_MEN_VAR</v>
          </cell>
        </row>
        <row r="5">
          <cell r="A5" t="str">
            <v>_12_MEN_FEM</v>
          </cell>
        </row>
        <row r="6">
          <cell r="A6" t="str">
            <v>_14_MEN_VAR</v>
          </cell>
        </row>
        <row r="7">
          <cell r="A7" t="str">
            <v>_14_MEN_FEM</v>
          </cell>
        </row>
        <row r="8">
          <cell r="A8" t="str">
            <v>_16_MEN_VAR</v>
          </cell>
        </row>
        <row r="9">
          <cell r="A9" t="str">
            <v>_16_MEN_FEM</v>
          </cell>
        </row>
        <row r="10">
          <cell r="A10" t="str">
            <v>_18_21_MEN_VAR</v>
          </cell>
        </row>
        <row r="11">
          <cell r="A11" t="str">
            <v>_18_21_MEN_FEM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S105"/>
  <sheetViews>
    <sheetView tabSelected="1" topLeftCell="A4" zoomScale="55" zoomScaleNormal="55" zoomScaleSheetLayoutView="40" workbookViewId="0">
      <selection activeCell="B17" sqref="B17:C22"/>
    </sheetView>
  </sheetViews>
  <sheetFormatPr baseColWidth="10" defaultColWidth="10.6640625" defaultRowHeight="16.8" x14ac:dyDescent="0.25"/>
  <cols>
    <col min="1" max="1" width="10.6640625" style="1"/>
    <col min="2" max="2" width="32.44140625" style="1" customWidth="1"/>
    <col min="3" max="3" width="40" style="1" customWidth="1"/>
    <col min="4" max="4" width="9" style="1" customWidth="1"/>
    <col min="5" max="5" width="3.109375" style="1" customWidth="1"/>
    <col min="6" max="6" width="1.33203125" style="1" customWidth="1"/>
    <col min="7" max="7" width="3.109375" style="1" customWidth="1"/>
    <col min="8" max="8" width="9" style="1" customWidth="1"/>
    <col min="9" max="9" width="3.109375" style="1" customWidth="1"/>
    <col min="10" max="10" width="1.33203125" style="1" customWidth="1"/>
    <col min="11" max="11" width="3.109375" style="1" customWidth="1"/>
    <col min="12" max="12" width="9" style="1" customWidth="1"/>
    <col min="13" max="13" width="3.109375" style="1" customWidth="1"/>
    <col min="14" max="14" width="1.33203125" style="1" customWidth="1"/>
    <col min="15" max="15" width="3.109375" style="1" customWidth="1"/>
    <col min="16" max="16" width="9" style="1" customWidth="1"/>
    <col min="17" max="17" width="3.109375" style="1" customWidth="1"/>
    <col min="18" max="18" width="1.33203125" style="1" customWidth="1"/>
    <col min="19" max="19" width="3.109375" style="1" customWidth="1"/>
    <col min="20" max="20" width="9" style="1" customWidth="1"/>
    <col min="21" max="21" width="3.109375" style="1" customWidth="1"/>
    <col min="22" max="22" width="1.33203125" style="1" customWidth="1"/>
    <col min="23" max="23" width="3.109375" style="1" customWidth="1"/>
    <col min="24" max="24" width="9" style="1" customWidth="1"/>
    <col min="25" max="25" width="3.109375" style="1" customWidth="1"/>
    <col min="26" max="26" width="1.33203125" style="1" customWidth="1"/>
    <col min="27" max="27" width="3.109375" style="1" customWidth="1"/>
    <col min="28" max="28" width="7.6640625" style="1" customWidth="1"/>
    <col min="29" max="29" width="3.109375" style="1" customWidth="1"/>
    <col min="30" max="30" width="1.33203125" style="1" customWidth="1"/>
    <col min="31" max="31" width="3.109375" style="1" customWidth="1"/>
    <col min="32" max="33" width="10.33203125" style="2" customWidth="1"/>
    <col min="34" max="38" width="10.33203125" style="1" customWidth="1"/>
    <col min="39" max="39" width="11.88671875" style="1" bestFit="1" customWidth="1"/>
    <col min="40" max="40" width="13.5546875" style="1" bestFit="1" customWidth="1"/>
    <col min="41" max="41" width="11.33203125" style="1" customWidth="1"/>
    <col min="42" max="42" width="18.44140625" style="1" customWidth="1"/>
    <col min="43" max="43" width="19.6640625" style="1" hidden="1" customWidth="1"/>
    <col min="44" max="44" width="18.109375" style="1" hidden="1" customWidth="1"/>
    <col min="45" max="45" width="20.5546875" style="1" hidden="1" customWidth="1"/>
    <col min="46" max="16384" width="10.6640625" style="1"/>
  </cols>
  <sheetData>
    <row r="1" spans="1:45" ht="135.75" customHeight="1" x14ac:dyDescent="0.25"/>
    <row r="2" spans="1:45" ht="36.6" x14ac:dyDescent="0.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5" ht="36.6" x14ac:dyDescent="0.6">
      <c r="A3" s="4" t="s">
        <v>43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"/>
    </row>
    <row r="4" spans="1:45" ht="36.6" x14ac:dyDescent="0.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5"/>
    </row>
    <row r="5" spans="1:45" ht="36.6" x14ac:dyDescent="0.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5"/>
    </row>
    <row r="6" spans="1:45" ht="36.6" x14ac:dyDescent="0.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5"/>
    </row>
    <row r="7" spans="1:45" ht="32.4" x14ac:dyDescent="0.5">
      <c r="B7" s="7" t="s">
        <v>2</v>
      </c>
      <c r="C7" s="8" t="s">
        <v>3</v>
      </c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5" ht="33" thickBot="1" x14ac:dyDescent="0.55000000000000004">
      <c r="B8" s="10" t="s">
        <v>4</v>
      </c>
      <c r="C8" s="11" t="s">
        <v>5</v>
      </c>
      <c r="D8" s="11"/>
      <c r="E8" s="11"/>
      <c r="F8" s="11"/>
      <c r="G8" s="11"/>
      <c r="H8" s="11"/>
      <c r="I8" s="11"/>
      <c r="J8" s="11"/>
      <c r="K8" s="11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5" ht="31.2" x14ac:dyDescent="0.45">
      <c r="AF9" s="12" t="s">
        <v>6</v>
      </c>
      <c r="AG9" s="13"/>
      <c r="AH9" s="13"/>
      <c r="AI9" s="14"/>
      <c r="AJ9" s="15" t="s">
        <v>7</v>
      </c>
      <c r="AK9" s="16"/>
      <c r="AL9" s="17"/>
      <c r="AM9" s="18" t="s">
        <v>8</v>
      </c>
      <c r="AN9" s="19"/>
      <c r="AO9" s="20"/>
      <c r="AP9" s="21" t="s">
        <v>9</v>
      </c>
      <c r="AQ9" s="21" t="s">
        <v>9</v>
      </c>
      <c r="AR9" s="21" t="s">
        <v>9</v>
      </c>
      <c r="AS9" s="21" t="s">
        <v>9</v>
      </c>
    </row>
    <row r="10" spans="1:45" ht="33" customHeight="1" x14ac:dyDescent="0.5">
      <c r="B10" s="10" t="s">
        <v>10</v>
      </c>
      <c r="C10" s="10"/>
      <c r="D10" s="22">
        <v>1</v>
      </c>
      <c r="E10" s="22"/>
      <c r="F10" s="22"/>
      <c r="G10" s="22"/>
      <c r="H10" s="22">
        <v>2</v>
      </c>
      <c r="I10" s="22"/>
      <c r="J10" s="22"/>
      <c r="K10" s="22"/>
      <c r="L10" s="22">
        <v>3</v>
      </c>
      <c r="M10" s="22"/>
      <c r="N10" s="22"/>
      <c r="O10" s="22"/>
      <c r="P10" s="22">
        <v>4</v>
      </c>
      <c r="Q10" s="22"/>
      <c r="R10" s="22"/>
      <c r="S10" s="22"/>
      <c r="T10" s="22">
        <v>5</v>
      </c>
      <c r="U10" s="22"/>
      <c r="V10" s="22"/>
      <c r="W10" s="22"/>
      <c r="X10" s="22">
        <v>6</v>
      </c>
      <c r="Y10" s="22"/>
      <c r="Z10" s="22"/>
      <c r="AA10" s="22"/>
      <c r="AB10" s="22">
        <v>7</v>
      </c>
      <c r="AC10" s="22"/>
      <c r="AD10" s="22"/>
      <c r="AE10" s="22"/>
      <c r="AF10" s="23" t="s">
        <v>11</v>
      </c>
      <c r="AG10" s="24" t="s">
        <v>12</v>
      </c>
      <c r="AH10" s="24" t="s">
        <v>13</v>
      </c>
      <c r="AI10" s="25" t="s">
        <v>14</v>
      </c>
      <c r="AJ10" s="26" t="s">
        <v>12</v>
      </c>
      <c r="AK10" s="27" t="s">
        <v>13</v>
      </c>
      <c r="AL10" s="28" t="s">
        <v>14</v>
      </c>
      <c r="AM10" s="29" t="s">
        <v>12</v>
      </c>
      <c r="AN10" s="30" t="s">
        <v>13</v>
      </c>
      <c r="AO10" s="31" t="s">
        <v>14</v>
      </c>
      <c r="AP10" s="32"/>
      <c r="AQ10" s="21" t="s">
        <v>6</v>
      </c>
      <c r="AR10" s="21" t="s">
        <v>7</v>
      </c>
      <c r="AS10" s="21" t="s">
        <v>8</v>
      </c>
    </row>
    <row r="11" spans="1:45" ht="15" customHeight="1" x14ac:dyDescent="0.25">
      <c r="A11" s="33">
        <v>1</v>
      </c>
      <c r="B11" s="11" t="s">
        <v>15</v>
      </c>
      <c r="C11" s="34"/>
      <c r="D11" s="35"/>
      <c r="E11" s="36"/>
      <c r="F11" s="36"/>
      <c r="G11" s="37"/>
      <c r="H11" s="38" t="s">
        <v>16</v>
      </c>
      <c r="I11" s="39"/>
      <c r="J11" s="39"/>
      <c r="K11" s="40"/>
      <c r="L11" s="38" t="s">
        <v>17</v>
      </c>
      <c r="M11" s="39"/>
      <c r="N11" s="39"/>
      <c r="O11" s="40"/>
      <c r="P11" s="38" t="s">
        <v>18</v>
      </c>
      <c r="Q11" s="39"/>
      <c r="R11" s="39"/>
      <c r="S11" s="40"/>
      <c r="T11" s="38" t="s">
        <v>19</v>
      </c>
      <c r="U11" s="39"/>
      <c r="V11" s="39"/>
      <c r="W11" s="40"/>
      <c r="X11" s="38"/>
      <c r="Y11" s="39"/>
      <c r="Z11" s="39"/>
      <c r="AA11" s="40"/>
      <c r="AB11" s="41"/>
      <c r="AC11" s="42"/>
      <c r="AD11" s="42"/>
      <c r="AE11" s="43"/>
      <c r="AF11" s="218">
        <f>+AG11+AH11</f>
        <v>5</v>
      </c>
      <c r="AG11" s="219">
        <f>IF(COUNTIF(H12,"G")+COUNTIF(L12,"G")+COUNTIF(P12,"G")+COUNTIF(T12,"G")+COUNTIF(X12,"G")+COUNTIF(AB12,"G")=0,"0",COUNTIF(H12,"G")+COUNTIF(L12,"G")+COUNTIF(P12,"G")+COUNTIF(T12,"G")+COUNTIF(X12,"G")+COUNTIF(AB12,"G"))</f>
        <v>5</v>
      </c>
      <c r="AH11" s="219" t="str">
        <f>IF(COUNTIF(H12,"P")+COUNTIF(L12,"P")+COUNTIF(P12,"P")+COUNTIF(T12,"P")+COUNTIF(X12,"P")+COUNTIF(AB12,"P")=0,"0",COUNTIF(H12,"P")+COUNTIF(L12,"P")+COUNTIF(P12,"P")+COUNTIF(T12,"P")+COUNTIF(X12,"P")+COUNTIF(AB12,"P"))</f>
        <v>0</v>
      </c>
      <c r="AI11" s="220">
        <f>IF(AH11="","",+AG11-AH11)</f>
        <v>5</v>
      </c>
      <c r="AJ11" s="221">
        <f t="shared" ref="AJ11" si="0">IF(E12&gt;G12,1,0)+IF(E13&gt;G13,1,0)+IF(E14&gt;G14,1,0)+IF(E15&gt;G15,1,0)+IF(E16&gt;G16,1,0)+IF(I12&gt;K12,1,0)+IF(I13&gt;K13,1,0)+IF(I14&gt;K14,1,0)+IF(I15&gt;K15,1,0)+IF(I16&gt;K16,1,0)+IF(M12&gt;O12,1,0)+IF(M13&gt;O13,1,0)+IF(M14&gt;O14,1,0)+IF(M15&gt;O15,1,0)+IF(M16&gt;O16,1,0)+IF(Q12&gt;S12,1,0)+IF(Q13&gt;S13,1,0)+IF(Q14&gt;S14,1,0)+IF(Q15&gt;S15,1,0)+IF(Q16&gt;S16,1,0)+IF(U12&gt;W12,1,0)+IF(U13&gt;W13,1,0)+IF(U14&gt;W14,1,0)+IF(U15&gt;W15,1,0)+IF(U16&gt;W16,1,0)+IF(Y12&gt;AA12,1,0)+IF(Y13&gt;AA13,1,0)+IF(Y14&gt;AA14,1,0)+IF(Y15&gt;AA15,1,0)+IF(Y16&gt;AA16,1,0)+IF(AC12&gt;AE12,1,0)+IF(AC13&gt;AE13,1,0)+IF(AC14&gt;AE14,1,0)+IF(AC15&gt;AE15,1,0)+IF(AC16&gt;AE16,1,0)</f>
        <v>14</v>
      </c>
      <c r="AK11" s="222">
        <f>-(IF(E12&lt;G12,1,0)+IF(E13&lt;G13,1,0)+IF(E14&lt;G14,1,0)+IF(E15&lt;G15,1,0)+IF(E16&lt;G16,1,0)+IF(I12&lt;K12,1,0)+IF(I13&lt;K13,1,0)+IF(I14&lt;K14,1,0)+IF(I15&lt;K15,1,0)+IF(I16&lt;K16,1,0)+IF(M12&lt;O12,1,0)+IF(M13&lt;O13,1,0)+IF(M14&lt;O14,1,0)+IF(M15&lt;O15,1,0)+IF(M16&lt;O16,1,0)+IF(Q12&lt;S12,1,0)+IF(Q13&lt;S13,1,0)+IF(Q14&lt;S14,1,0)+IF(Q15&lt;S15,1,0)+IF(Q16&lt;S16,1,0)+IF(U12&lt;W12,1,0)+IF(U13&lt;W13,1,0)+IF(U14&lt;W14,1,0)+IF(U15&lt;W15,1,0)+IF(U16&lt;W16,1,0)+IF(Y12&lt;AA12,1,0)+IF(Y13&lt;AA13,1,0)+IF(Y14&lt;AA14,1,0)+IF(Y15&lt;AA15,1,0)+IF(Y16&lt;AA16,1,0)+IF(AC12&lt;AE12,1,0)+IF(AC13&lt;AE13,1,0)+IF(AC14&lt;AE14,1,0)+IF(AC15&lt;AE15,1,0)+IF(AC16&lt;AE16,1,0))</f>
        <v>-1</v>
      </c>
      <c r="AL11" s="223">
        <f>+AJ11+AK11</f>
        <v>13</v>
      </c>
      <c r="AM11" s="224">
        <f>(SUM(I12:I16)+SUM(M12:M16)+SUM(Q12:Q16)+SUM(U12:U16)+SUM(Y12:Y16)+SUM(AC12:AC16))</f>
        <v>174</v>
      </c>
      <c r="AN11" s="225">
        <f>-(SUM(K12:K16)+SUM(O12:O16)+SUM(S12:S16)+SUM(W12:W16)+SUM(AA12:AA16)+SUM(AE12:AE16))</f>
        <v>-85</v>
      </c>
      <c r="AO11" s="226">
        <f>+AM11+AN11</f>
        <v>89</v>
      </c>
      <c r="AP11" s="216" t="s">
        <v>20</v>
      </c>
      <c r="AQ11" s="53">
        <f>_xlfn.RANK.EQ(AI11,$AI$11:$AI$52,0)</f>
        <v>1</v>
      </c>
      <c r="AR11" s="53">
        <f>_xlfn.RANK.EQ(AL11,$AL$11:$AL$52,0)</f>
        <v>1</v>
      </c>
      <c r="AS11" s="53">
        <f>_xlfn.RANK.EQ(AO11,$AO$11:$AO$52,0)</f>
        <v>1</v>
      </c>
    </row>
    <row r="12" spans="1:45" ht="15" customHeight="1" x14ac:dyDescent="0.25">
      <c r="A12" s="33"/>
      <c r="B12" s="11"/>
      <c r="C12" s="34"/>
      <c r="D12" s="54"/>
      <c r="E12" s="55"/>
      <c r="F12" s="55"/>
      <c r="G12" s="56"/>
      <c r="H12" s="57" t="str">
        <f>IF(I12:I16="","",IF(IF(I12&gt;K12,1,0)+IF(I13&gt;K13,1,0)+IF(I14&gt;K14,1,0)+IF(I15&gt;K15,1,0)+IF(I16&gt;K16,1,0)=3,"G","P"))</f>
        <v>G</v>
      </c>
      <c r="I12" s="58">
        <v>11</v>
      </c>
      <c r="J12" s="59" t="str">
        <f>IF(ISBLANK(I12)," ","/")</f>
        <v>/</v>
      </c>
      <c r="K12" s="60">
        <v>2</v>
      </c>
      <c r="L12" s="57" t="str">
        <f>IF(M12:M16="","",IF(IF(M12&gt;O12,1,0)+IF(M13&gt;O13,1,0)+IF(M14&gt;O14,1,0)+IF(M15&gt;O15,1,0)+IF(M16&gt;O16,1,0)=3,"G","P"))</f>
        <v>G</v>
      </c>
      <c r="M12" s="58">
        <v>11</v>
      </c>
      <c r="N12" s="59" t="str">
        <f>IF(ISBLANK(M12)," ","/")</f>
        <v>/</v>
      </c>
      <c r="O12" s="60">
        <v>2</v>
      </c>
      <c r="P12" s="57" t="str">
        <f>IF(Q12:Q16="","",IF(IF(Q12&gt;S12,1,0)+IF(Q13&gt;S13,1,0)+IF(Q14&gt;S14,1,0)+IF(Q15&gt;S15,1,0)+IF(Q16&gt;S16,1,0)=3,"G","P"))</f>
        <v>G</v>
      </c>
      <c r="Q12" s="58">
        <v>11</v>
      </c>
      <c r="R12" s="59" t="str">
        <f>IF(ISBLANK(Q12)," ","/")</f>
        <v>/</v>
      </c>
      <c r="S12" s="60">
        <v>4</v>
      </c>
      <c r="T12" s="57" t="str">
        <f>IF(U12:U16="","",IF(IF(U12&gt;W12,1,0)+IF(U13&gt;W13,1,0)+IF(U14&gt;W14,1,0)+IF(U15&gt;W15,1,0)+IF(U16&gt;W16,1,0)=3,"G","P"))</f>
        <v>G</v>
      </c>
      <c r="U12" s="58">
        <v>17</v>
      </c>
      <c r="V12" s="59" t="str">
        <f>IF(ISBLANK(U12)," ","/")</f>
        <v>/</v>
      </c>
      <c r="W12" s="60">
        <v>15</v>
      </c>
      <c r="X12" s="57" t="str">
        <f>IF(Y12:Y16="","",IF(IF(Y12&gt;AA12,1,0)+IF(Y13&gt;AA13,1,0)+IF(Y14&gt;AA14,1,0)+IF(Y15&gt;AA15,1,0)+IF(Y16&gt;AA16,1,0)=2,"G","P"))</f>
        <v>G</v>
      </c>
      <c r="Y12" s="58">
        <v>17</v>
      </c>
      <c r="Z12" s="59" t="str">
        <f>IF(ISBLANK(Y12)," ","/")</f>
        <v>/</v>
      </c>
      <c r="AA12" s="60">
        <v>15</v>
      </c>
      <c r="AB12" s="57" t="str">
        <f>IF(AC12:AC16="","",IF(IF(AC12&gt;AE12,1,0)+IF(AC13&gt;AE13,1,0)+IF(AC14&gt;AE14,1,0)+IF(AC15&gt;AE15,1,0)+IF(AC16&gt;AE16,1,0)=3,"G","P"))</f>
        <v/>
      </c>
      <c r="AC12" s="58"/>
      <c r="AD12" s="59" t="str">
        <f>IF(ISBLANK(AC12)," ","/")</f>
        <v xml:space="preserve"> </v>
      </c>
      <c r="AE12" s="60"/>
      <c r="AF12" s="227"/>
      <c r="AG12" s="228"/>
      <c r="AH12" s="228"/>
      <c r="AI12" s="229"/>
      <c r="AJ12" s="230"/>
      <c r="AK12" s="231"/>
      <c r="AL12" s="232"/>
      <c r="AM12" s="233"/>
      <c r="AN12" s="234"/>
      <c r="AO12" s="235"/>
      <c r="AP12" s="216"/>
      <c r="AQ12" s="53"/>
      <c r="AR12" s="53"/>
      <c r="AS12" s="53"/>
    </row>
    <row r="13" spans="1:45" ht="15" customHeight="1" x14ac:dyDescent="0.25">
      <c r="A13" s="33"/>
      <c r="B13" s="11"/>
      <c r="C13" s="34"/>
      <c r="D13" s="54"/>
      <c r="E13" s="55"/>
      <c r="F13" s="55"/>
      <c r="G13" s="56"/>
      <c r="H13" s="57"/>
      <c r="I13" s="58">
        <v>11</v>
      </c>
      <c r="J13" s="59" t="str">
        <f>IF(ISBLANK(I13)," ","/")</f>
        <v>/</v>
      </c>
      <c r="K13" s="60">
        <v>1</v>
      </c>
      <c r="L13" s="57"/>
      <c r="M13" s="58">
        <v>11</v>
      </c>
      <c r="N13" s="59" t="str">
        <f>IF(ISBLANK(M13)," ","/")</f>
        <v>/</v>
      </c>
      <c r="O13" s="60">
        <v>1</v>
      </c>
      <c r="P13" s="57"/>
      <c r="Q13" s="58">
        <v>11</v>
      </c>
      <c r="R13" s="59" t="str">
        <f>IF(ISBLANK(Q13)," ","/")</f>
        <v>/</v>
      </c>
      <c r="S13" s="60">
        <v>1</v>
      </c>
      <c r="T13" s="57"/>
      <c r="U13" s="58">
        <v>11</v>
      </c>
      <c r="V13" s="59" t="str">
        <f>IF(ISBLANK(U13)," ","/")</f>
        <v>/</v>
      </c>
      <c r="W13" s="60">
        <v>4</v>
      </c>
      <c r="X13" s="57"/>
      <c r="Y13" s="58">
        <v>17</v>
      </c>
      <c r="Z13" s="59" t="str">
        <f>IF(ISBLANK(Y13)," ","/")</f>
        <v>/</v>
      </c>
      <c r="AA13" s="60">
        <v>15</v>
      </c>
      <c r="AB13" s="57"/>
      <c r="AC13" s="58"/>
      <c r="AD13" s="59" t="str">
        <f>IF(ISBLANK(AC13)," ","/")</f>
        <v xml:space="preserve"> </v>
      </c>
      <c r="AE13" s="60"/>
      <c r="AF13" s="227"/>
      <c r="AG13" s="228"/>
      <c r="AH13" s="228"/>
      <c r="AI13" s="229"/>
      <c r="AJ13" s="230"/>
      <c r="AK13" s="231"/>
      <c r="AL13" s="232"/>
      <c r="AM13" s="233"/>
      <c r="AN13" s="234"/>
      <c r="AO13" s="235"/>
      <c r="AP13" s="216"/>
      <c r="AQ13" s="53"/>
      <c r="AR13" s="53"/>
      <c r="AS13" s="53"/>
    </row>
    <row r="14" spans="1:45" ht="15" customHeight="1" x14ac:dyDescent="0.25">
      <c r="A14" s="33"/>
      <c r="B14" s="11"/>
      <c r="C14" s="34"/>
      <c r="D14" s="54"/>
      <c r="E14" s="55"/>
      <c r="F14" s="55"/>
      <c r="G14" s="56"/>
      <c r="H14" s="57"/>
      <c r="I14" s="58">
        <v>11</v>
      </c>
      <c r="J14" s="59" t="str">
        <f>IF(ISBLANK(I14)," ","/")</f>
        <v>/</v>
      </c>
      <c r="K14" s="58">
        <v>4</v>
      </c>
      <c r="L14" s="57"/>
      <c r="M14" s="58">
        <v>11</v>
      </c>
      <c r="N14" s="59" t="str">
        <f>IF(ISBLANK(M14)," ","/")</f>
        <v>/</v>
      </c>
      <c r="O14" s="58">
        <v>5</v>
      </c>
      <c r="P14" s="57"/>
      <c r="Q14" s="58">
        <v>11</v>
      </c>
      <c r="R14" s="59" t="str">
        <f>IF(ISBLANK(Q14)," ","/")</f>
        <v>/</v>
      </c>
      <c r="S14" s="58">
        <v>0</v>
      </c>
      <c r="T14" s="57"/>
      <c r="U14" s="58">
        <v>11</v>
      </c>
      <c r="V14" s="59" t="str">
        <f>IF(ISBLANK(U14)," ","/")</f>
        <v>/</v>
      </c>
      <c r="W14" s="58">
        <v>1</v>
      </c>
      <c r="X14" s="57"/>
      <c r="Y14" s="58">
        <v>2</v>
      </c>
      <c r="Z14" s="59" t="str">
        <f>IF(ISBLANK(Y14)," ","/")</f>
        <v>/</v>
      </c>
      <c r="AA14" s="58">
        <v>15</v>
      </c>
      <c r="AB14" s="57"/>
      <c r="AC14" s="58"/>
      <c r="AD14" s="59" t="str">
        <f>IF(ISBLANK(AC14)," ","/")</f>
        <v xml:space="preserve"> </v>
      </c>
      <c r="AE14" s="58"/>
      <c r="AF14" s="227"/>
      <c r="AG14" s="228"/>
      <c r="AH14" s="228"/>
      <c r="AI14" s="229"/>
      <c r="AJ14" s="230"/>
      <c r="AK14" s="231"/>
      <c r="AL14" s="232"/>
      <c r="AM14" s="233"/>
      <c r="AN14" s="234"/>
      <c r="AO14" s="235"/>
      <c r="AP14" s="216"/>
      <c r="AQ14" s="53"/>
      <c r="AR14" s="53"/>
      <c r="AS14" s="53"/>
    </row>
    <row r="15" spans="1:45" ht="15" customHeight="1" x14ac:dyDescent="0.25">
      <c r="A15" s="33"/>
      <c r="B15" s="11"/>
      <c r="C15" s="34"/>
      <c r="D15" s="54"/>
      <c r="E15" s="55"/>
      <c r="F15" s="55"/>
      <c r="G15" s="56"/>
      <c r="H15" s="57"/>
      <c r="I15" s="58"/>
      <c r="J15" s="59" t="str">
        <f>IF(ISBLANK(I15)," ","/")</f>
        <v xml:space="preserve"> </v>
      </c>
      <c r="K15" s="58"/>
      <c r="L15" s="57"/>
      <c r="M15" s="58"/>
      <c r="N15" s="59" t="str">
        <f>IF(ISBLANK(M15)," ","/")</f>
        <v xml:space="preserve"> </v>
      </c>
      <c r="O15" s="58"/>
      <c r="P15" s="57"/>
      <c r="Q15" s="58"/>
      <c r="R15" s="59" t="str">
        <f>IF(ISBLANK(Q15)," ","/")</f>
        <v xml:space="preserve"> </v>
      </c>
      <c r="S15" s="58"/>
      <c r="T15" s="57"/>
      <c r="U15" s="58"/>
      <c r="V15" s="59" t="str">
        <f>IF(ISBLANK(U15)," ","/")</f>
        <v xml:space="preserve"> </v>
      </c>
      <c r="W15" s="58"/>
      <c r="X15" s="57"/>
      <c r="Y15" s="58"/>
      <c r="Z15" s="59" t="str">
        <f>IF(ISBLANK(Y15)," ","/")</f>
        <v xml:space="preserve"> </v>
      </c>
      <c r="AA15" s="58"/>
      <c r="AB15" s="57"/>
      <c r="AC15" s="58"/>
      <c r="AD15" s="59" t="str">
        <f>IF(ISBLANK(AC15)," ","/")</f>
        <v xml:space="preserve"> </v>
      </c>
      <c r="AE15" s="58"/>
      <c r="AF15" s="227"/>
      <c r="AG15" s="228"/>
      <c r="AH15" s="228"/>
      <c r="AI15" s="229"/>
      <c r="AJ15" s="230"/>
      <c r="AK15" s="231"/>
      <c r="AL15" s="232"/>
      <c r="AM15" s="233"/>
      <c r="AN15" s="234"/>
      <c r="AO15" s="235"/>
      <c r="AP15" s="216"/>
      <c r="AQ15" s="53"/>
      <c r="AR15" s="53"/>
      <c r="AS15" s="53"/>
    </row>
    <row r="16" spans="1:45" ht="15" customHeight="1" x14ac:dyDescent="0.25">
      <c r="A16" s="33"/>
      <c r="B16" s="70"/>
      <c r="C16" s="71"/>
      <c r="D16" s="72"/>
      <c r="E16" s="73"/>
      <c r="F16" s="73"/>
      <c r="G16" s="74"/>
      <c r="H16" s="75"/>
      <c r="I16" s="76"/>
      <c r="J16" s="59" t="str">
        <f>IF(ISBLANK(I16)," ","/")</f>
        <v xml:space="preserve"> </v>
      </c>
      <c r="K16" s="76"/>
      <c r="L16" s="75"/>
      <c r="M16" s="76"/>
      <c r="N16" s="59" t="str">
        <f>IF(ISBLANK(M16)," ","/")</f>
        <v xml:space="preserve"> </v>
      </c>
      <c r="O16" s="76"/>
      <c r="P16" s="75"/>
      <c r="Q16" s="76"/>
      <c r="R16" s="59" t="str">
        <f>IF(ISBLANK(Q16)," ","/")</f>
        <v xml:space="preserve"> </v>
      </c>
      <c r="S16" s="76"/>
      <c r="T16" s="75"/>
      <c r="U16" s="76"/>
      <c r="V16" s="59" t="str">
        <f>IF(ISBLANK(U16)," ","/")</f>
        <v xml:space="preserve"> </v>
      </c>
      <c r="W16" s="76"/>
      <c r="X16" s="75"/>
      <c r="Y16" s="76"/>
      <c r="Z16" s="59" t="str">
        <f>IF(ISBLANK(Y16)," ","/")</f>
        <v xml:space="preserve"> </v>
      </c>
      <c r="AA16" s="76"/>
      <c r="AB16" s="75"/>
      <c r="AC16" s="76"/>
      <c r="AD16" s="59" t="str">
        <f>IF(ISBLANK(AC16)," ","/")</f>
        <v xml:space="preserve"> </v>
      </c>
      <c r="AE16" s="76"/>
      <c r="AF16" s="236"/>
      <c r="AG16" s="237"/>
      <c r="AH16" s="237"/>
      <c r="AI16" s="238"/>
      <c r="AJ16" s="239"/>
      <c r="AK16" s="240"/>
      <c r="AL16" s="241"/>
      <c r="AM16" s="242"/>
      <c r="AN16" s="243"/>
      <c r="AO16" s="244"/>
      <c r="AP16" s="217"/>
      <c r="AQ16" s="86"/>
      <c r="AR16" s="86"/>
      <c r="AS16" s="86"/>
    </row>
    <row r="17" spans="1:45" ht="15" customHeight="1" x14ac:dyDescent="0.25">
      <c r="A17" s="33">
        <v>2</v>
      </c>
      <c r="B17" s="11" t="s">
        <v>21</v>
      </c>
      <c r="C17" s="34"/>
      <c r="D17" s="87" t="str">
        <f>IF(H11="","",H11)</f>
        <v>JUE 19:30</v>
      </c>
      <c r="E17" s="88"/>
      <c r="F17" s="88"/>
      <c r="G17" s="89"/>
      <c r="H17" s="35"/>
      <c r="I17" s="36"/>
      <c r="J17" s="36"/>
      <c r="K17" s="37"/>
      <c r="L17" s="38" t="s">
        <v>22</v>
      </c>
      <c r="M17" s="39"/>
      <c r="N17" s="39"/>
      <c r="O17" s="40"/>
      <c r="P17" s="38" t="s">
        <v>23</v>
      </c>
      <c r="Q17" s="39"/>
      <c r="R17" s="39"/>
      <c r="S17" s="40"/>
      <c r="T17" s="38" t="s">
        <v>24</v>
      </c>
      <c r="U17" s="39"/>
      <c r="V17" s="39"/>
      <c r="W17" s="40"/>
      <c r="X17" s="38"/>
      <c r="Y17" s="39"/>
      <c r="Z17" s="39"/>
      <c r="AA17" s="40"/>
      <c r="AB17" s="38"/>
      <c r="AC17" s="39"/>
      <c r="AD17" s="39"/>
      <c r="AE17" s="40"/>
      <c r="AF17" s="218">
        <f>+AG17+AH17</f>
        <v>4</v>
      </c>
      <c r="AG17" s="219">
        <f>IF(COUNTIF(D18,"G")+COUNTIF(L18,"G")+COUNTIF(P18,"G")+COUNTIF(T18,"G")+COUNTIF(X18,"G")+COUNTIF(AB18,"G")=0,"0",COUNTIF(D18,"G")+COUNTIF(L18,"G")+COUNTIF(P18,"G")+COUNTIF(T18,"G")+COUNTIF(X18,"G")+COUNTIF(AB18,"G"))</f>
        <v>1</v>
      </c>
      <c r="AH17" s="219">
        <f>IF(COUNTIF(D18,"P")+COUNTIF(L18,"P")+COUNTIF(P18,"P")+COUNTIF(T18,"P")+COUNTIF(X18,"P")+COUNTIF(AB18,"P")=0,"0",COUNTIF(D18,"P")+COUNTIF(L18,"P")+COUNTIF(P18,"P")+COUNTIF(T18,"P")+COUNTIF(X18,"P")+COUNTIF(AB18,"P"))</f>
        <v>3</v>
      </c>
      <c r="AI17" s="220">
        <f>IF(AH17="","",+AG17-AH17)</f>
        <v>-2</v>
      </c>
      <c r="AJ17" s="221">
        <f t="shared" ref="AJ17" si="1">IF(E18&gt;G18,1,0)+IF(E19&gt;G19,1,0)+IF(E20&gt;G20,1,0)+IF(E21&gt;G21,1,0)+IF(E22&gt;G22,1,0)+IF(I18&gt;K18,1,0)+IF(I19&gt;K19,1,0)+IF(I20&gt;K20,1,0)+IF(I21&gt;K21,1,0)+IF(I22&gt;K22,1,0)+IF(M18&gt;O18,1,0)+IF(M19&gt;O19,1,0)+IF(M20&gt;O20,1,0)+IF(M21&gt;O21,1,0)+IF(M22&gt;O22,1,0)+IF(Q18&gt;S18,1,0)+IF(Q19&gt;S19,1,0)+IF(Q20&gt;S20,1,0)+IF(Q21&gt;S21,1,0)+IF(Q22&gt;S22,1,0)+IF(U18&gt;W18,1,0)+IF(U19&gt;W19,1,0)+IF(U20&gt;W20,1,0)+IF(U21&gt;W21,1,0)+IF(U22&gt;W22,1,0)+IF(Y18&gt;AA18,1,0)+IF(Y19&gt;AA19,1,0)+IF(Y20&gt;AA20,1,0)+IF(Y21&gt;AA21,1,0)+IF(Y22&gt;AA22,1,0)+IF(AC18&gt;AE18,1,0)+IF(AC19&gt;AE19,1,0)+IF(AC20&gt;AE20,1,0)+IF(AC21&gt;AE21,1,0)+IF(AC22&gt;AE22,1,0)</f>
        <v>4</v>
      </c>
      <c r="AK17" s="222">
        <f t="shared" ref="AK17" si="2">-(IF(E18&lt;G18,1,0)+IF(E19&lt;G19,1,0)+IF(E20&lt;G20,1,0)+IF(E21&lt;G21,1,0)+IF(E22&lt;G22,1,0)+IF(I18&lt;K18,1,0)+IF(I19&lt;K19,1,0)+IF(I20&lt;K20,1,0)+IF(I21&lt;K21,1,0)+IF(I22&lt;K22,1,0)+IF(M18&lt;O18,1,0)+IF(M19&lt;O19,1,0)+IF(M20&lt;O20,1,0)+IF(M21&lt;O21,1,0)+IF(M22&lt;O22,1,0)+IF(Q18&lt;S18,1,0)+IF(Q19&lt;S19,1,0)+IF(Q20&lt;S20,1,0)+IF(Q21&lt;S21,1,0)+IF(Q22&lt;S22,1,0)+IF(U18&lt;W18,1,0)+IF(U19&lt;W19,1,0)+IF(U20&lt;W20,1,0)+IF(U21&lt;W21,1,0)+IF(U22&lt;W22,1,0)+IF(Y18&lt;AA18,1,0)+IF(Y19&lt;AA19,1,0)+IF(Y20&lt;AA20,1,0)+IF(Y21&lt;AA21,1,0)+IF(Y22&lt;AA22,1,0)+IF(AC18&lt;AE18,1,0)+IF(AC19&lt;AE19,1,0)+IF(AC20&lt;AE20,1,0)+IF(AC21&lt;AE21,1,0)+IF(AC22&lt;AE22,1,0))</f>
        <v>-10</v>
      </c>
      <c r="AL17" s="223">
        <f t="shared" ref="AL17" si="3">+AJ17+AK17</f>
        <v>-6</v>
      </c>
      <c r="AM17" s="224">
        <f>(SUM(E18:E22)+SUM(M18:M22)+SUM(Q18:Q22)+SUM(U18:U22)+SUM(Y18:Y22)+SUM(AC18:AC22))</f>
        <v>102</v>
      </c>
      <c r="AN17" s="225">
        <f>-(SUM(G18:G22)+SUM(O18:O22)+SUM(S18:S22)+SUM(W18:W22)+SUM(AA18:AA22)+SUM(AE18:AE22))</f>
        <v>-129</v>
      </c>
      <c r="AO17" s="226">
        <f t="shared" ref="AO17" si="4">+AM17+AN17</f>
        <v>-27</v>
      </c>
      <c r="AP17" s="216" t="s">
        <v>25</v>
      </c>
      <c r="AQ17" s="53">
        <f>_xlfn.RANK.EQ(AI17,$AI$11:$AI$52,0)</f>
        <v>6</v>
      </c>
      <c r="AR17" s="90">
        <f t="shared" ref="AR17" si="5">_xlfn.RANK.EQ(AL17,$AL$11:$AL$52,0)</f>
        <v>6</v>
      </c>
      <c r="AS17" s="90">
        <f t="shared" ref="AS17" si="6">_xlfn.RANK.EQ(AO17,$AO$11:$AO$52,0)</f>
        <v>6</v>
      </c>
    </row>
    <row r="18" spans="1:45" ht="15" customHeight="1" x14ac:dyDescent="0.25">
      <c r="A18" s="33"/>
      <c r="B18" s="11"/>
      <c r="C18" s="34"/>
      <c r="D18" s="57" t="str">
        <f>IF(H12="P","G",IF(H12="G","P",""))</f>
        <v>P</v>
      </c>
      <c r="E18" s="91">
        <f>IF(ISBLANK(K12),"",K12)</f>
        <v>2</v>
      </c>
      <c r="F18" s="92" t="str">
        <f>J12</f>
        <v>/</v>
      </c>
      <c r="G18" s="93">
        <f>IF(ISBLANK(I12),"",I12)</f>
        <v>11</v>
      </c>
      <c r="H18" s="54"/>
      <c r="I18" s="94"/>
      <c r="J18" s="94"/>
      <c r="K18" s="56"/>
      <c r="L18" s="57" t="str">
        <f>IF(M18:M22="","",IF(IF(M18&gt;O18,1,0)+IF(M19&gt;O19,1,0)+IF(M20&gt;O20,1,0)+IF(M21&gt;O21,1,0)+IF(M22&gt;O22,1,0)=3,"G","P"))</f>
        <v>P</v>
      </c>
      <c r="M18" s="58">
        <v>6</v>
      </c>
      <c r="N18" s="59" t="str">
        <f>IF(ISBLANK(M18)," ","/")</f>
        <v>/</v>
      </c>
      <c r="O18" s="60">
        <v>11</v>
      </c>
      <c r="P18" s="57" t="str">
        <f>IF(Q18:Q22="","",IF(IF(Q18&gt;S18,1,0)+IF(Q19&gt;S19,1,0)+IF(Q20&gt;S20,1,0)+IF(Q21&gt;S21,1,0)+IF(Q22&gt;S22,1,0)=3,"G","P"))</f>
        <v>P</v>
      </c>
      <c r="Q18" s="58">
        <v>7</v>
      </c>
      <c r="R18" s="59" t="str">
        <f>IF(ISBLANK(Q18)," ","/")</f>
        <v>/</v>
      </c>
      <c r="S18" s="60">
        <v>11</v>
      </c>
      <c r="T18" s="57" t="str">
        <f>IF(U18:U22="","",IF(IF(U18&gt;W18,1,0)+IF(U19&gt;W19,1,0)+IF(U20&gt;W20,1,0)+IF(U21&gt;W21,1,0)+IF(U22&gt;W22,1,0)=3,"G","P"))</f>
        <v>G</v>
      </c>
      <c r="U18" s="58">
        <v>11</v>
      </c>
      <c r="V18" s="59" t="str">
        <f>IF(ISBLANK(U18)," ","/")</f>
        <v>/</v>
      </c>
      <c r="W18" s="60">
        <v>1</v>
      </c>
      <c r="X18" s="57" t="str">
        <f>IF(Y18:Y22="","",IF(IF(Y18&gt;AA18,1,0)+IF(Y19&gt;AA19,1,0)+IF(Y20&gt;AA20,1,0)+IF(Y21&gt;AA21,1,0)+IF(Y22&gt;AA22,1,0)=3,"G","P"))</f>
        <v/>
      </c>
      <c r="Y18" s="58"/>
      <c r="Z18" s="59" t="str">
        <f>IF(ISBLANK(Y18)," ","/")</f>
        <v xml:space="preserve"> </v>
      </c>
      <c r="AA18" s="60"/>
      <c r="AB18" s="57" t="str">
        <f>IF(AC18:AC22="","",IF(IF(AC18&gt;AE18,1,0)+IF(AC19&gt;AE19,1,0)+IF(AC20&gt;AE20,1,0)+IF(AC21&gt;AE21,1,0)+IF(AC22&gt;AE22,1,0)=3,"G","P"))</f>
        <v/>
      </c>
      <c r="AC18" s="58"/>
      <c r="AD18" s="59" t="str">
        <f>IF(ISBLANK(AC18)," ","/")</f>
        <v xml:space="preserve"> </v>
      </c>
      <c r="AE18" s="60"/>
      <c r="AF18" s="227"/>
      <c r="AG18" s="228"/>
      <c r="AH18" s="228"/>
      <c r="AI18" s="229"/>
      <c r="AJ18" s="230"/>
      <c r="AK18" s="231"/>
      <c r="AL18" s="232"/>
      <c r="AM18" s="233"/>
      <c r="AN18" s="234"/>
      <c r="AO18" s="235"/>
      <c r="AP18" s="216"/>
      <c r="AQ18" s="53"/>
      <c r="AR18" s="53"/>
      <c r="AS18" s="53"/>
    </row>
    <row r="19" spans="1:45" ht="15" customHeight="1" x14ac:dyDescent="0.25">
      <c r="A19" s="33"/>
      <c r="B19" s="11"/>
      <c r="C19" s="34"/>
      <c r="D19" s="57"/>
      <c r="E19" s="91">
        <f>IF(ISBLANK(K13),"",K13)</f>
        <v>1</v>
      </c>
      <c r="F19" s="92" t="str">
        <f>J13</f>
        <v>/</v>
      </c>
      <c r="G19" s="93">
        <f>IF(ISBLANK(I13),"",I13)</f>
        <v>11</v>
      </c>
      <c r="H19" s="54"/>
      <c r="I19" s="94"/>
      <c r="J19" s="94"/>
      <c r="K19" s="56"/>
      <c r="L19" s="57"/>
      <c r="M19" s="58">
        <v>11</v>
      </c>
      <c r="N19" s="59" t="str">
        <f>IF(ISBLANK(M19)," ","/")</f>
        <v>/</v>
      </c>
      <c r="O19" s="60">
        <v>9</v>
      </c>
      <c r="P19" s="57"/>
      <c r="Q19" s="58">
        <v>8</v>
      </c>
      <c r="R19" s="59" t="str">
        <f>IF(ISBLANK(Q19)," ","/")</f>
        <v>/</v>
      </c>
      <c r="S19" s="60">
        <v>11</v>
      </c>
      <c r="T19" s="57"/>
      <c r="U19" s="58">
        <v>7</v>
      </c>
      <c r="V19" s="59" t="str">
        <f>IF(ISBLANK(U19)," ","/")</f>
        <v>/</v>
      </c>
      <c r="W19" s="60">
        <v>11</v>
      </c>
      <c r="X19" s="57"/>
      <c r="Y19" s="58"/>
      <c r="Z19" s="59" t="str">
        <f>IF(ISBLANK(Y19)," ","/")</f>
        <v xml:space="preserve"> </v>
      </c>
      <c r="AA19" s="60"/>
      <c r="AB19" s="57"/>
      <c r="AC19" s="58"/>
      <c r="AD19" s="59" t="str">
        <f>IF(ISBLANK(AC19)," ","/")</f>
        <v xml:space="preserve"> </v>
      </c>
      <c r="AE19" s="60"/>
      <c r="AF19" s="227"/>
      <c r="AG19" s="228"/>
      <c r="AH19" s="228"/>
      <c r="AI19" s="229"/>
      <c r="AJ19" s="230"/>
      <c r="AK19" s="231"/>
      <c r="AL19" s="232"/>
      <c r="AM19" s="233"/>
      <c r="AN19" s="234"/>
      <c r="AO19" s="235"/>
      <c r="AP19" s="216"/>
      <c r="AQ19" s="53"/>
      <c r="AR19" s="53"/>
      <c r="AS19" s="53"/>
    </row>
    <row r="20" spans="1:45" ht="15" customHeight="1" x14ac:dyDescent="0.25">
      <c r="A20" s="33"/>
      <c r="B20" s="11"/>
      <c r="C20" s="34"/>
      <c r="D20" s="57"/>
      <c r="E20" s="91">
        <f>IF(ISBLANK(K14),"",K14)</f>
        <v>4</v>
      </c>
      <c r="F20" s="92" t="str">
        <f>J14</f>
        <v>/</v>
      </c>
      <c r="G20" s="93">
        <f>IF(ISBLANK(I14),"",I14)</f>
        <v>11</v>
      </c>
      <c r="H20" s="54"/>
      <c r="I20" s="94"/>
      <c r="J20" s="94"/>
      <c r="K20" s="56"/>
      <c r="L20" s="57"/>
      <c r="M20" s="58">
        <v>7</v>
      </c>
      <c r="N20" s="59" t="str">
        <f>IF(ISBLANK(M20)," ","/")</f>
        <v>/</v>
      </c>
      <c r="O20" s="58">
        <v>11</v>
      </c>
      <c r="P20" s="57"/>
      <c r="Q20" s="58">
        <v>9</v>
      </c>
      <c r="R20" s="59" t="str">
        <f>IF(ISBLANK(Q20)," ","/")</f>
        <v>/</v>
      </c>
      <c r="S20" s="58">
        <v>11</v>
      </c>
      <c r="T20" s="57"/>
      <c r="U20" s="58">
        <v>11</v>
      </c>
      <c r="V20" s="59" t="str">
        <f>IF(ISBLANK(U20)," ","/")</f>
        <v>/</v>
      </c>
      <c r="W20" s="58">
        <v>7</v>
      </c>
      <c r="X20" s="57"/>
      <c r="Y20" s="58"/>
      <c r="Z20" s="59" t="str">
        <f>IF(ISBLANK(Y20)," ","/")</f>
        <v xml:space="preserve"> </v>
      </c>
      <c r="AA20" s="58"/>
      <c r="AB20" s="57"/>
      <c r="AC20" s="58"/>
      <c r="AD20" s="59" t="str">
        <f>IF(ISBLANK(AC20)," ","/")</f>
        <v xml:space="preserve"> </v>
      </c>
      <c r="AE20" s="58"/>
      <c r="AF20" s="227"/>
      <c r="AG20" s="228"/>
      <c r="AH20" s="228"/>
      <c r="AI20" s="229"/>
      <c r="AJ20" s="230"/>
      <c r="AK20" s="231"/>
      <c r="AL20" s="232"/>
      <c r="AM20" s="233"/>
      <c r="AN20" s="234"/>
      <c r="AO20" s="235"/>
      <c r="AP20" s="216"/>
      <c r="AQ20" s="53"/>
      <c r="AR20" s="53"/>
      <c r="AS20" s="53"/>
    </row>
    <row r="21" spans="1:45" ht="15" customHeight="1" x14ac:dyDescent="0.25">
      <c r="A21" s="33"/>
      <c r="B21" s="11"/>
      <c r="C21" s="34"/>
      <c r="D21" s="57"/>
      <c r="E21" s="91" t="str">
        <f>IF(ISBLANK(K15),"",K15)</f>
        <v/>
      </c>
      <c r="F21" s="92" t="str">
        <f>J15</f>
        <v xml:space="preserve"> </v>
      </c>
      <c r="G21" s="93" t="str">
        <f>IF(ISBLANK(I15),"",I15)</f>
        <v/>
      </c>
      <c r="H21" s="54"/>
      <c r="I21" s="94"/>
      <c r="J21" s="94"/>
      <c r="K21" s="56"/>
      <c r="L21" s="57"/>
      <c r="M21" s="58">
        <v>7</v>
      </c>
      <c r="N21" s="59" t="str">
        <f>IF(ISBLANK(M21)," ","/")</f>
        <v>/</v>
      </c>
      <c r="O21" s="58">
        <v>11</v>
      </c>
      <c r="P21" s="57"/>
      <c r="Q21" s="58"/>
      <c r="R21" s="59" t="str">
        <f>IF(ISBLANK(Q21)," ","/")</f>
        <v xml:space="preserve"> </v>
      </c>
      <c r="S21" s="58"/>
      <c r="T21" s="57"/>
      <c r="U21" s="58">
        <v>11</v>
      </c>
      <c r="V21" s="59" t="str">
        <f>IF(ISBLANK(U21)," ","/")</f>
        <v>/</v>
      </c>
      <c r="W21" s="58">
        <v>2</v>
      </c>
      <c r="X21" s="57"/>
      <c r="Y21" s="58"/>
      <c r="Z21" s="59" t="str">
        <f>IF(ISBLANK(Y21)," ","/")</f>
        <v xml:space="preserve"> </v>
      </c>
      <c r="AA21" s="58"/>
      <c r="AB21" s="57"/>
      <c r="AC21" s="58"/>
      <c r="AD21" s="59" t="str">
        <f>IF(ISBLANK(AC21)," ","/")</f>
        <v xml:space="preserve"> </v>
      </c>
      <c r="AE21" s="58"/>
      <c r="AF21" s="227"/>
      <c r="AG21" s="228"/>
      <c r="AH21" s="228"/>
      <c r="AI21" s="229"/>
      <c r="AJ21" s="230"/>
      <c r="AK21" s="231"/>
      <c r="AL21" s="232"/>
      <c r="AM21" s="233"/>
      <c r="AN21" s="234"/>
      <c r="AO21" s="235"/>
      <c r="AP21" s="216"/>
      <c r="AQ21" s="53"/>
      <c r="AR21" s="53"/>
      <c r="AS21" s="53"/>
    </row>
    <row r="22" spans="1:45" ht="15" customHeight="1" x14ac:dyDescent="0.25">
      <c r="A22" s="33"/>
      <c r="B22" s="70"/>
      <c r="C22" s="71"/>
      <c r="D22" s="75"/>
      <c r="E22" s="95" t="str">
        <f>IF(ISBLANK(K16),"",K16)</f>
        <v/>
      </c>
      <c r="F22" s="96" t="str">
        <f>J16</f>
        <v xml:space="preserve"> </v>
      </c>
      <c r="G22" s="97" t="str">
        <f>IF(ISBLANK(I16),"",I16)</f>
        <v/>
      </c>
      <c r="H22" s="72"/>
      <c r="I22" s="73"/>
      <c r="J22" s="73"/>
      <c r="K22" s="74"/>
      <c r="L22" s="75"/>
      <c r="M22" s="76"/>
      <c r="N22" s="59" t="str">
        <f>IF(ISBLANK(M22)," ","/")</f>
        <v xml:space="preserve"> </v>
      </c>
      <c r="O22" s="76"/>
      <c r="P22" s="75"/>
      <c r="Q22" s="76"/>
      <c r="R22" s="59" t="str">
        <f>IF(ISBLANK(Q22)," ","/")</f>
        <v xml:space="preserve"> </v>
      </c>
      <c r="S22" s="76"/>
      <c r="T22" s="75"/>
      <c r="U22" s="76"/>
      <c r="V22" s="59" t="str">
        <f>IF(ISBLANK(U22)," ","/")</f>
        <v xml:space="preserve"> </v>
      </c>
      <c r="W22" s="76"/>
      <c r="X22" s="75"/>
      <c r="Y22" s="76"/>
      <c r="Z22" s="59" t="str">
        <f>IF(ISBLANK(Y22)," ","/")</f>
        <v xml:space="preserve"> </v>
      </c>
      <c r="AA22" s="76"/>
      <c r="AB22" s="75"/>
      <c r="AC22" s="76"/>
      <c r="AD22" s="59" t="str">
        <f>IF(ISBLANK(AC22)," ","/")</f>
        <v xml:space="preserve"> </v>
      </c>
      <c r="AE22" s="76"/>
      <c r="AF22" s="236"/>
      <c r="AG22" s="237"/>
      <c r="AH22" s="237"/>
      <c r="AI22" s="238"/>
      <c r="AJ22" s="239"/>
      <c r="AK22" s="240"/>
      <c r="AL22" s="241"/>
      <c r="AM22" s="242"/>
      <c r="AN22" s="243"/>
      <c r="AO22" s="244"/>
      <c r="AP22" s="217"/>
      <c r="AQ22" s="86"/>
      <c r="AR22" s="86"/>
      <c r="AS22" s="86"/>
    </row>
    <row r="23" spans="1:45" ht="15" customHeight="1" x14ac:dyDescent="0.25">
      <c r="A23" s="33">
        <v>3</v>
      </c>
      <c r="B23" s="11" t="s">
        <v>26</v>
      </c>
      <c r="C23" s="34"/>
      <c r="D23" s="87" t="str">
        <f>IF(L11="","",L11)</f>
        <v>MAR 18:45</v>
      </c>
      <c r="E23" s="88"/>
      <c r="F23" s="88"/>
      <c r="G23" s="89"/>
      <c r="H23" s="87" t="str">
        <f>IF(L17="","",L17)</f>
        <v>JUE 17:15</v>
      </c>
      <c r="I23" s="88"/>
      <c r="J23" s="88"/>
      <c r="K23" s="89"/>
      <c r="L23" s="35"/>
      <c r="M23" s="36"/>
      <c r="N23" s="36"/>
      <c r="O23" s="37"/>
      <c r="P23" s="38" t="s">
        <v>27</v>
      </c>
      <c r="Q23" s="39"/>
      <c r="R23" s="39"/>
      <c r="S23" s="40"/>
      <c r="T23" s="38" t="s">
        <v>16</v>
      </c>
      <c r="U23" s="39"/>
      <c r="V23" s="39"/>
      <c r="W23" s="40"/>
      <c r="X23" s="38"/>
      <c r="Y23" s="39"/>
      <c r="Z23" s="39"/>
      <c r="AA23" s="40"/>
      <c r="AB23" s="38"/>
      <c r="AC23" s="39"/>
      <c r="AD23" s="39"/>
      <c r="AE23" s="40"/>
      <c r="AF23" s="218">
        <f>+AG23+AH23</f>
        <v>4</v>
      </c>
      <c r="AG23" s="219">
        <f>IF(COUNTIF(D24,"G")+COUNTIF(H24,"G")+COUNTIF(P24,"G")+COUNTIF(T24,"G")+COUNTIF(X24,"G")+COUNTIF(AB24,"G")=0,"0",COUNTIF(D24,"G")+COUNTIF(H24,"G")+COUNTIF(P24,"G")+COUNTIF(T24,"G")+COUNTIF(X24,"G")+COUNTIF(AB24,"G"))</f>
        <v>2</v>
      </c>
      <c r="AH23" s="219">
        <f>IF(COUNTIF(H24,"P")+COUNTIF(D24,"P")+COUNTIF(P24,"P")+COUNTIF(T24,"P")+COUNTIF(X24,"P")+COUNTIF(AB24,"P")=0,"0",COUNTIF(H24,"P")+COUNTIF(D24,"P")+COUNTIF(P24,"P")+COUNTIF(T24,"P")+COUNTIF(X24,"P")+COUNTIF(AB24,"P"))</f>
        <v>2</v>
      </c>
      <c r="AI23" s="220">
        <f>IF(AH23="","",+AG23-AH23)</f>
        <v>0</v>
      </c>
      <c r="AJ23" s="221">
        <f t="shared" ref="AJ23" si="7">IF(E24&gt;G24,1,0)+IF(E25&gt;G25,1,0)+IF(E26&gt;G26,1,0)+IF(E27&gt;G27,1,0)+IF(E28&gt;G28,1,0)+IF(I24&gt;K24,1,0)+IF(I25&gt;K25,1,0)+IF(I26&gt;K26,1,0)+IF(I27&gt;K27,1,0)+IF(I28&gt;K28,1,0)+IF(M24&gt;O24,1,0)+IF(M25&gt;O25,1,0)+IF(M26&gt;O26,1,0)+IF(M27&gt;O27,1,0)+IF(M28&gt;O28,1,0)+IF(Q24&gt;S24,1,0)+IF(Q25&gt;S25,1,0)+IF(Q26&gt;S26,1,0)+IF(Q27&gt;S27,1,0)+IF(Q28&gt;S28,1,0)+IF(U24&gt;W24,1,0)+IF(U25&gt;W25,1,0)+IF(U26&gt;W26,1,0)+IF(U27&gt;W27,1,0)+IF(U28&gt;W28,1,0)+IF(Y24&gt;AA24,1,0)+IF(Y25&gt;AA25,1,0)+IF(Y26&gt;AA26,1,0)+IF(Y27&gt;AA27,1,0)+IF(Y28&gt;AA28,1,0)+IF(AC24&gt;AE24,1,0)+IF(AC25&gt;AE25,1,0)+IF(AC26&gt;AE26,1,0)+IF(AC27&gt;AE27,1,0)+IF(AC28&gt;AE28,1,0)</f>
        <v>8</v>
      </c>
      <c r="AK23" s="222">
        <f t="shared" ref="AK23" si="8">-(IF(E24&lt;G24,1,0)+IF(E25&lt;G25,1,0)+IF(E26&lt;G26,1,0)+IF(E27&lt;G27,1,0)+IF(E28&lt;G28,1,0)+IF(I24&lt;K24,1,0)+IF(I25&lt;K25,1,0)+IF(I26&lt;K26,1,0)+IF(I27&lt;K27,1,0)+IF(I28&lt;K28,1,0)+IF(M24&lt;O24,1,0)+IF(M25&lt;O25,1,0)+IF(M26&lt;O26,1,0)+IF(M27&lt;O27,1,0)+IF(M28&lt;O28,1,0)+IF(Q24&lt;S24,1,0)+IF(Q25&lt;S25,1,0)+IF(Q26&lt;S26,1,0)+IF(Q27&lt;S27,1,0)+IF(Q28&lt;S28,1,0)+IF(U24&lt;W24,1,0)+IF(U25&lt;W25,1,0)+IF(U26&lt;W26,1,0)+IF(U27&lt;W27,1,0)+IF(U28&lt;W28,1,0)+IF(Y24&lt;AA24,1,0)+IF(Y25&lt;AA25,1,0)+IF(Y26&lt;AA26,1,0)+IF(Y27&lt;AA27,1,0)+IF(Y28&lt;AA28,1,0)+IF(AC24&lt;AE24,1,0)+IF(AC25&lt;AE25,1,0)+IF(AC26&lt;AE26,1,0)+IF(AC27&lt;AE27,1,0)+IF(AC28&lt;AE28,1,0))</f>
        <v>-7</v>
      </c>
      <c r="AL23" s="223">
        <f t="shared" ref="AL23" si="9">+AJ23+AK23</f>
        <v>1</v>
      </c>
      <c r="AM23" s="224">
        <f>(SUM(I24:I28)+SUM(E24:E28)+SUM(Q24:Q28)+SUM(U24:U28)+SUM(Y24:Y28)+SUM(AC24:AC28))</f>
        <v>126</v>
      </c>
      <c r="AN23" s="225">
        <f>-(SUM(K24:K28)+SUM(G24:G28)+SUM(S24:S28)+SUM(W24:W28)+SUM(AA24:AA28)+SUM(AE24:AE28))</f>
        <v>-137</v>
      </c>
      <c r="AO23" s="226">
        <f t="shared" ref="AO23" si="10">+AM23+AN23</f>
        <v>-11</v>
      </c>
      <c r="AP23" s="216" t="s">
        <v>28</v>
      </c>
      <c r="AQ23" s="53">
        <f>_xlfn.RANK.EQ(AI23,$AI$11:$AI$52,0)</f>
        <v>3</v>
      </c>
      <c r="AR23" s="90">
        <f t="shared" ref="AR23" si="11">_xlfn.RANK.EQ(AL23,$AL$11:$AL$52,0)</f>
        <v>3</v>
      </c>
      <c r="AS23" s="90">
        <f t="shared" ref="AS23" si="12">_xlfn.RANK.EQ(AO23,$AO$11:$AO$52,0)</f>
        <v>5</v>
      </c>
    </row>
    <row r="24" spans="1:45" ht="15" customHeight="1" x14ac:dyDescent="0.25">
      <c r="A24" s="33"/>
      <c r="B24" s="11"/>
      <c r="C24" s="34"/>
      <c r="D24" s="57" t="str">
        <f>IF(L12="P","G",IF(L12="G","P",""))</f>
        <v>P</v>
      </c>
      <c r="E24" s="91">
        <f>IF(ISBLANK(O12),"",O12)</f>
        <v>2</v>
      </c>
      <c r="F24" s="92" t="str">
        <f>N12</f>
        <v>/</v>
      </c>
      <c r="G24" s="93">
        <f>IF(ISBLANK(M12),"",M12)</f>
        <v>11</v>
      </c>
      <c r="H24" s="57" t="str">
        <f>IF(L18="P","G",IF(L18="G","P",""))</f>
        <v>G</v>
      </c>
      <c r="I24" s="91">
        <f>IF(ISBLANK(O18),"",O18)</f>
        <v>11</v>
      </c>
      <c r="J24" s="92" t="str">
        <f>N18</f>
        <v>/</v>
      </c>
      <c r="K24" s="93">
        <f>IF(ISBLANK(M18),"",M18)</f>
        <v>6</v>
      </c>
      <c r="L24" s="54"/>
      <c r="M24" s="55"/>
      <c r="N24" s="55"/>
      <c r="O24" s="56"/>
      <c r="P24" s="57" t="str">
        <f>IF(Q24:Q28="","",IF(IF(Q24&gt;S24,1,0)+IF(Q25&gt;S25,1,0)+IF(Q26&gt;S26,1,0)+IF(Q27&gt;S27,1,0)+IF(Q28&gt;S28,1,0)=3,"G","P"))</f>
        <v>P</v>
      </c>
      <c r="Q24" s="58">
        <v>11</v>
      </c>
      <c r="R24" s="59" t="str">
        <f>IF(ISBLANK(Q24)," ","/")</f>
        <v>/</v>
      </c>
      <c r="S24" s="60">
        <v>8</v>
      </c>
      <c r="T24" s="57" t="str">
        <f>IF(U24:U28="","",IF(IF(U24&gt;W24,1,0)+IF(U25&gt;W25,1,0)+IF(U26&gt;W26,1,0)+IF(U27&gt;W27,1,0)+IF(U28&gt;W28,1,0)=3,"G","P"))</f>
        <v>G</v>
      </c>
      <c r="U24" s="58">
        <v>16</v>
      </c>
      <c r="V24" s="59" t="str">
        <f>IF(ISBLANK(U24)," ","/")</f>
        <v>/</v>
      </c>
      <c r="W24" s="60">
        <v>14</v>
      </c>
      <c r="X24" s="57" t="str">
        <f>IF(Y24:Y28="","",IF(IF(Y24&gt;AA24,1,0)+IF(Y25&gt;AA25,1,0)+IF(Y26&gt;AA26,1,0)+IF(Y27&gt;AA27,1,0)+IF(Y28&gt;AA28,1,0)=3,"G","P"))</f>
        <v/>
      </c>
      <c r="Y24" s="58"/>
      <c r="Z24" s="59" t="str">
        <f>IF(ISBLANK(Y24)," ","/")</f>
        <v xml:space="preserve"> </v>
      </c>
      <c r="AA24" s="60"/>
      <c r="AB24" s="57" t="str">
        <f>IF(AC24:AC28="","",IF(IF(AC24&gt;AE24,1,0)+IF(AC25&gt;AE25,1,0)+IF(AC26&gt;AE26,1,0)+IF(AC27&gt;AE27,1,0)+IF(AC28&gt;AE28,1,0)=3,"G","P"))</f>
        <v/>
      </c>
      <c r="AC24" s="58"/>
      <c r="AD24" s="59" t="str">
        <f>IF(ISBLANK(AC24)," ","/")</f>
        <v xml:space="preserve"> </v>
      </c>
      <c r="AE24" s="60"/>
      <c r="AF24" s="227"/>
      <c r="AG24" s="228"/>
      <c r="AH24" s="228"/>
      <c r="AI24" s="229"/>
      <c r="AJ24" s="230"/>
      <c r="AK24" s="231"/>
      <c r="AL24" s="232"/>
      <c r="AM24" s="233"/>
      <c r="AN24" s="234"/>
      <c r="AO24" s="235"/>
      <c r="AP24" s="216"/>
      <c r="AQ24" s="53"/>
      <c r="AR24" s="53"/>
      <c r="AS24" s="53"/>
    </row>
    <row r="25" spans="1:45" ht="15" customHeight="1" x14ac:dyDescent="0.25">
      <c r="A25" s="33"/>
      <c r="B25" s="11"/>
      <c r="C25" s="34"/>
      <c r="D25" s="57"/>
      <c r="E25" s="91">
        <f t="shared" ref="E25:E28" si="13">IF(ISBLANK(O13),"",O13)</f>
        <v>1</v>
      </c>
      <c r="F25" s="92" t="str">
        <f>N13</f>
        <v>/</v>
      </c>
      <c r="G25" s="93">
        <f t="shared" ref="G25:G28" si="14">IF(ISBLANK(M13),"",M13)</f>
        <v>11</v>
      </c>
      <c r="H25" s="57"/>
      <c r="I25" s="91">
        <f>IF(ISBLANK(O19),"",O19)</f>
        <v>9</v>
      </c>
      <c r="J25" s="92" t="str">
        <f>N19</f>
        <v>/</v>
      </c>
      <c r="K25" s="93">
        <f>IF(ISBLANK(M19),"",M19)</f>
        <v>11</v>
      </c>
      <c r="L25" s="54"/>
      <c r="M25" s="55"/>
      <c r="N25" s="55"/>
      <c r="O25" s="56"/>
      <c r="P25" s="57"/>
      <c r="Q25" s="58">
        <v>8</v>
      </c>
      <c r="R25" s="59" t="str">
        <f>IF(ISBLANK(Q25)," ","/")</f>
        <v>/</v>
      </c>
      <c r="S25" s="60">
        <v>11</v>
      </c>
      <c r="T25" s="57"/>
      <c r="U25" s="58">
        <v>11</v>
      </c>
      <c r="V25" s="59" t="str">
        <f>IF(ISBLANK(U25)," ","/")</f>
        <v>/</v>
      </c>
      <c r="W25" s="60">
        <v>5</v>
      </c>
      <c r="X25" s="57"/>
      <c r="Y25" s="58"/>
      <c r="Z25" s="59" t="str">
        <f>IF(ISBLANK(Y25)," ","/")</f>
        <v xml:space="preserve"> </v>
      </c>
      <c r="AA25" s="60"/>
      <c r="AB25" s="57"/>
      <c r="AC25" s="58"/>
      <c r="AD25" s="59" t="str">
        <f>IF(ISBLANK(AC25)," ","/")</f>
        <v xml:space="preserve"> </v>
      </c>
      <c r="AE25" s="60"/>
      <c r="AF25" s="227"/>
      <c r="AG25" s="228"/>
      <c r="AH25" s="228"/>
      <c r="AI25" s="229"/>
      <c r="AJ25" s="230"/>
      <c r="AK25" s="231"/>
      <c r="AL25" s="232"/>
      <c r="AM25" s="233"/>
      <c r="AN25" s="234"/>
      <c r="AO25" s="235"/>
      <c r="AP25" s="216"/>
      <c r="AQ25" s="53"/>
      <c r="AR25" s="53"/>
      <c r="AS25" s="53"/>
    </row>
    <row r="26" spans="1:45" ht="15" customHeight="1" x14ac:dyDescent="0.25">
      <c r="A26" s="33"/>
      <c r="B26" s="11"/>
      <c r="C26" s="34"/>
      <c r="D26" s="57"/>
      <c r="E26" s="91">
        <f t="shared" si="13"/>
        <v>5</v>
      </c>
      <c r="F26" s="92" t="str">
        <f>N14</f>
        <v>/</v>
      </c>
      <c r="G26" s="93">
        <f t="shared" si="14"/>
        <v>11</v>
      </c>
      <c r="H26" s="57"/>
      <c r="I26" s="91">
        <f>IF(ISBLANK(O20),"",O20)</f>
        <v>11</v>
      </c>
      <c r="J26" s="92" t="str">
        <f>N20</f>
        <v>/</v>
      </c>
      <c r="K26" s="93">
        <f>IF(ISBLANK(M20),"",M20)</f>
        <v>7</v>
      </c>
      <c r="L26" s="54"/>
      <c r="M26" s="55"/>
      <c r="N26" s="55"/>
      <c r="O26" s="56"/>
      <c r="P26" s="57"/>
      <c r="Q26" s="58">
        <v>2</v>
      </c>
      <c r="R26" s="59" t="str">
        <f>IF(ISBLANK(Q26)," ","/")</f>
        <v>/</v>
      </c>
      <c r="S26" s="58">
        <v>11</v>
      </c>
      <c r="T26" s="57"/>
      <c r="U26" s="58">
        <v>11</v>
      </c>
      <c r="V26" s="59" t="str">
        <f>IF(ISBLANK(U26)," ","/")</f>
        <v>/</v>
      </c>
      <c r="W26" s="58">
        <v>5</v>
      </c>
      <c r="X26" s="57"/>
      <c r="Y26" s="58"/>
      <c r="Z26" s="59" t="str">
        <f>IF(ISBLANK(Y26)," ","/")</f>
        <v xml:space="preserve"> </v>
      </c>
      <c r="AA26" s="58"/>
      <c r="AB26" s="57"/>
      <c r="AC26" s="58"/>
      <c r="AD26" s="59" t="str">
        <f>IF(ISBLANK(AC26)," ","/")</f>
        <v xml:space="preserve"> </v>
      </c>
      <c r="AE26" s="58"/>
      <c r="AF26" s="227"/>
      <c r="AG26" s="228"/>
      <c r="AH26" s="228"/>
      <c r="AI26" s="229"/>
      <c r="AJ26" s="230"/>
      <c r="AK26" s="231"/>
      <c r="AL26" s="232"/>
      <c r="AM26" s="233"/>
      <c r="AN26" s="234"/>
      <c r="AO26" s="235"/>
      <c r="AP26" s="216"/>
      <c r="AQ26" s="53"/>
      <c r="AR26" s="53"/>
      <c r="AS26" s="53"/>
    </row>
    <row r="27" spans="1:45" ht="15" customHeight="1" x14ac:dyDescent="0.25">
      <c r="A27" s="33"/>
      <c r="B27" s="11"/>
      <c r="C27" s="34"/>
      <c r="D27" s="57"/>
      <c r="E27" s="91" t="str">
        <f t="shared" si="13"/>
        <v/>
      </c>
      <c r="F27" s="92" t="str">
        <f>N15</f>
        <v xml:space="preserve"> </v>
      </c>
      <c r="G27" s="93" t="str">
        <f t="shared" si="14"/>
        <v/>
      </c>
      <c r="H27" s="57"/>
      <c r="I27" s="91">
        <f>IF(ISBLANK(O21),"",O21)</f>
        <v>11</v>
      </c>
      <c r="J27" s="92" t="str">
        <f>N21</f>
        <v>/</v>
      </c>
      <c r="K27" s="93">
        <f>IF(ISBLANK(M21),"",M21)</f>
        <v>7</v>
      </c>
      <c r="L27" s="54"/>
      <c r="M27" s="55"/>
      <c r="N27" s="55"/>
      <c r="O27" s="56"/>
      <c r="P27" s="57"/>
      <c r="Q27" s="58">
        <v>11</v>
      </c>
      <c r="R27" s="59" t="str">
        <f>IF(ISBLANK(Q27)," ","/")</f>
        <v>/</v>
      </c>
      <c r="S27" s="58">
        <v>8</v>
      </c>
      <c r="T27" s="57"/>
      <c r="U27" s="58"/>
      <c r="V27" s="59" t="str">
        <f>IF(ISBLANK(U27)," ","/")</f>
        <v xml:space="preserve"> </v>
      </c>
      <c r="W27" s="58"/>
      <c r="X27" s="57"/>
      <c r="Y27" s="58"/>
      <c r="Z27" s="59" t="str">
        <f>IF(ISBLANK(Y27)," ","/")</f>
        <v xml:space="preserve"> </v>
      </c>
      <c r="AA27" s="58"/>
      <c r="AB27" s="57"/>
      <c r="AC27" s="58"/>
      <c r="AD27" s="59" t="str">
        <f>IF(ISBLANK(AC27)," ","/")</f>
        <v xml:space="preserve"> </v>
      </c>
      <c r="AE27" s="58"/>
      <c r="AF27" s="227"/>
      <c r="AG27" s="228"/>
      <c r="AH27" s="228"/>
      <c r="AI27" s="229"/>
      <c r="AJ27" s="230"/>
      <c r="AK27" s="231"/>
      <c r="AL27" s="232"/>
      <c r="AM27" s="233"/>
      <c r="AN27" s="234"/>
      <c r="AO27" s="235"/>
      <c r="AP27" s="216"/>
      <c r="AQ27" s="53"/>
      <c r="AR27" s="53"/>
      <c r="AS27" s="53"/>
    </row>
    <row r="28" spans="1:45" ht="15" customHeight="1" x14ac:dyDescent="0.25">
      <c r="A28" s="33"/>
      <c r="B28" s="70"/>
      <c r="C28" s="71"/>
      <c r="D28" s="75"/>
      <c r="E28" s="95" t="str">
        <f t="shared" si="13"/>
        <v/>
      </c>
      <c r="F28" s="96" t="str">
        <f>N16</f>
        <v xml:space="preserve"> </v>
      </c>
      <c r="G28" s="97" t="str">
        <f t="shared" si="14"/>
        <v/>
      </c>
      <c r="H28" s="75"/>
      <c r="I28" s="95" t="str">
        <f>IF(ISBLANK(O22),"",O22)</f>
        <v/>
      </c>
      <c r="J28" s="96" t="str">
        <f>N22</f>
        <v xml:space="preserve"> </v>
      </c>
      <c r="K28" s="97" t="str">
        <f>IF(ISBLANK(M22),"",M22)</f>
        <v/>
      </c>
      <c r="L28" s="72"/>
      <c r="M28" s="73"/>
      <c r="N28" s="73"/>
      <c r="O28" s="74"/>
      <c r="P28" s="75"/>
      <c r="Q28" s="76">
        <v>6</v>
      </c>
      <c r="R28" s="59" t="str">
        <f>IF(ISBLANK(Q28)," ","/")</f>
        <v>/</v>
      </c>
      <c r="S28" s="76">
        <v>11</v>
      </c>
      <c r="T28" s="75"/>
      <c r="U28" s="76"/>
      <c r="V28" s="59" t="str">
        <f>IF(ISBLANK(U28)," ","/")</f>
        <v xml:space="preserve"> </v>
      </c>
      <c r="W28" s="76"/>
      <c r="X28" s="75"/>
      <c r="Y28" s="76"/>
      <c r="Z28" s="59" t="str">
        <f>IF(ISBLANK(Y28)," ","/")</f>
        <v xml:space="preserve"> </v>
      </c>
      <c r="AA28" s="76"/>
      <c r="AB28" s="75"/>
      <c r="AC28" s="76"/>
      <c r="AD28" s="59" t="str">
        <f>IF(ISBLANK(AC28)," ","/")</f>
        <v xml:space="preserve"> </v>
      </c>
      <c r="AE28" s="76"/>
      <c r="AF28" s="236"/>
      <c r="AG28" s="237"/>
      <c r="AH28" s="237"/>
      <c r="AI28" s="238"/>
      <c r="AJ28" s="239"/>
      <c r="AK28" s="240"/>
      <c r="AL28" s="241"/>
      <c r="AM28" s="242"/>
      <c r="AN28" s="243"/>
      <c r="AO28" s="244"/>
      <c r="AP28" s="217"/>
      <c r="AQ28" s="86"/>
      <c r="AR28" s="86"/>
      <c r="AS28" s="86"/>
    </row>
    <row r="29" spans="1:45" ht="15" customHeight="1" x14ac:dyDescent="0.25">
      <c r="A29" s="33">
        <v>4</v>
      </c>
      <c r="B29" s="11" t="s">
        <v>29</v>
      </c>
      <c r="C29" s="34"/>
      <c r="D29" s="87" t="str">
        <f>IF(P11="","",P11)</f>
        <v>JUE 16:30</v>
      </c>
      <c r="E29" s="88"/>
      <c r="F29" s="88"/>
      <c r="G29" s="89"/>
      <c r="H29" s="87" t="str">
        <f>IF(P17="","",P17)</f>
        <v>MIE 17:15</v>
      </c>
      <c r="I29" s="88"/>
      <c r="J29" s="88"/>
      <c r="K29" s="89"/>
      <c r="L29" s="87" t="str">
        <f>IF(P23="","",P23)</f>
        <v>MAR 16:30</v>
      </c>
      <c r="M29" s="88"/>
      <c r="N29" s="88"/>
      <c r="O29" s="89"/>
      <c r="P29" s="35"/>
      <c r="Q29" s="36"/>
      <c r="R29" s="36"/>
      <c r="S29" s="37"/>
      <c r="T29" s="38" t="s">
        <v>17</v>
      </c>
      <c r="U29" s="39"/>
      <c r="V29" s="39"/>
      <c r="W29" s="40"/>
      <c r="X29" s="38"/>
      <c r="Y29" s="39"/>
      <c r="Z29" s="39"/>
      <c r="AA29" s="40"/>
      <c r="AB29" s="38"/>
      <c r="AC29" s="39"/>
      <c r="AD29" s="39"/>
      <c r="AE29" s="40"/>
      <c r="AF29" s="218">
        <f>+AG29+AH29</f>
        <v>4</v>
      </c>
      <c r="AG29" s="219">
        <f>IF(COUNTIF(D30,"G")+COUNTIF(H30,"G")+COUNTIF(L30,"G")+COUNTIF(T30,"G")+COUNTIF(X30,"G")+COUNTIF(AB30,"G")=0,"0",COUNTIF(D30,"G")+COUNTIF(H30,"G")+COUNTIF(L30,"G")+COUNTIF(T30,"G")+COUNTIF(X30,"G")+COUNTIF(AB30,"G"))</f>
        <v>3</v>
      </c>
      <c r="AH29" s="219">
        <f>IF(COUNTIF(H30,"P")+COUNTIF(L30,"P")+COUNTIF(D30,"P")+COUNTIF(T30,"P")+COUNTIF(X30,"P")+COUNTIF(AB30,"P")=0,"0",COUNTIF(H30,"P")+COUNTIF(L30,"P")+COUNTIF(D30,"P")+COUNTIF(T30,"P")+COUNTIF(X30,"P")+COUNTIF(AB30,"P"))</f>
        <v>1</v>
      </c>
      <c r="AI29" s="220">
        <f>IF(AH29="","",+AG29-AH29)</f>
        <v>2</v>
      </c>
      <c r="AJ29" s="221">
        <f t="shared" ref="AJ29" si="15">IF(E30&gt;G30,1,0)+IF(E31&gt;G31,1,0)+IF(E32&gt;G32,1,0)+IF(E33&gt;G33,1,0)+IF(E34&gt;G34,1,0)+IF(I30&gt;K30,1,0)+IF(I31&gt;K31,1,0)+IF(I32&gt;K32,1,0)+IF(I33&gt;K33,1,0)+IF(I34&gt;K34,1,0)+IF(M30&gt;O30,1,0)+IF(M31&gt;O31,1,0)+IF(M32&gt;O32,1,0)+IF(M33&gt;O33,1,0)+IF(M34&gt;O34,1,0)+IF(Q30&gt;S30,1,0)+IF(Q31&gt;S31,1,0)+IF(Q32&gt;S32,1,0)+IF(Q33&gt;S33,1,0)+IF(Q34&gt;S34,1,0)+IF(U30&gt;W30,1,0)+IF(U31&gt;W31,1,0)+IF(U32&gt;W32,1,0)+IF(U33&gt;W33,1,0)+IF(U34&gt;W34,1,0)+IF(Y30&gt;AA30,1,0)+IF(Y31&gt;AA31,1,0)+IF(Y32&gt;AA32,1,0)+IF(Y33&gt;AA33,1,0)+IF(Y34&gt;AA34,1,0)+IF(AC30&gt;AE30,1,0)+IF(AC31&gt;AE31,1,0)+IF(AC32&gt;AE32,1,0)+IF(AC33&gt;AE33,1,0)+IF(AC34&gt;AE34,1,0)</f>
        <v>9</v>
      </c>
      <c r="AK29" s="222">
        <f t="shared" ref="AK29" si="16">-(IF(E30&lt;G30,1,0)+IF(E31&lt;G31,1,0)+IF(E32&lt;G32,1,0)+IF(E33&lt;G33,1,0)+IF(E34&lt;G34,1,0)+IF(I30&lt;K30,1,0)+IF(I31&lt;K31,1,0)+IF(I32&lt;K32,1,0)+IF(I33&lt;K33,1,0)+IF(I34&lt;K34,1,0)+IF(M30&lt;O30,1,0)+IF(M31&lt;O31,1,0)+IF(M32&lt;O32,1,0)+IF(M33&lt;O33,1,0)+IF(M34&lt;O34,1,0)+IF(Q30&lt;S30,1,0)+IF(Q31&lt;S31,1,0)+IF(Q32&lt;S32,1,0)+IF(Q33&lt;S33,1,0)+IF(Q34&lt;S34,1,0)+IF(U30&lt;W30,1,0)+IF(U31&lt;W31,1,0)+IF(U32&lt;W32,1,0)+IF(U33&lt;W33,1,0)+IF(U34&lt;W34,1,0)+IF(Y30&lt;AA30,1,0)+IF(Y31&lt;AA31,1,0)+IF(Y32&lt;AA32,1,0)+IF(Y33&lt;AA33,1,0)+IF(Y34&lt;AA34,1,0)+IF(AC30&lt;AE30,1,0)+IF(AC31&lt;AE31,1,0)+IF(AC32&lt;AE32,1,0)+IF(AC33&lt;AE33,1,0)+IF(AC34&lt;AE34,1,0))</f>
        <v>-7</v>
      </c>
      <c r="AL29" s="223">
        <f t="shared" ref="AL29" si="17">+AJ29+AK29</f>
        <v>2</v>
      </c>
      <c r="AM29" s="224">
        <f>(SUM(E30:E34)+SUM(I30:I34)+SUM(M30:M34)+SUM(U30:U34)+SUM(Y30:Y34)+SUM(AC30:AC34))</f>
        <v>134</v>
      </c>
      <c r="AN29" s="225">
        <f>-(SUM(G30:G34)+SUM(K30:K34)+SUM(O30:O34)+SUM(W30:W34)+SUM(AA30:AA34)+SUM(AE30:AE34))</f>
        <v>-141</v>
      </c>
      <c r="AO29" s="226">
        <f t="shared" ref="AO29" si="18">+AM29+AN29</f>
        <v>-7</v>
      </c>
      <c r="AP29" s="216" t="s">
        <v>30</v>
      </c>
      <c r="AQ29" s="53">
        <f>_xlfn.RANK.EQ(AI29,$AI$11:$AI$52,0)</f>
        <v>2</v>
      </c>
      <c r="AR29" s="90">
        <f t="shared" ref="AR29" si="19">_xlfn.RANK.EQ(AL29,$AL$11:$AL$52,0)</f>
        <v>2</v>
      </c>
      <c r="AS29" s="90">
        <f t="shared" ref="AS29" si="20">_xlfn.RANK.EQ(AO29,$AO$11:$AO$52,0)</f>
        <v>4</v>
      </c>
    </row>
    <row r="30" spans="1:45" ht="15" customHeight="1" x14ac:dyDescent="0.25">
      <c r="A30" s="33"/>
      <c r="B30" s="11"/>
      <c r="C30" s="34"/>
      <c r="D30" s="57" t="str">
        <f>IF(P12="P","G",IF(P12="G","P",""))</f>
        <v>P</v>
      </c>
      <c r="E30" s="91">
        <f>IF(ISBLANK(S12),"",S12)</f>
        <v>4</v>
      </c>
      <c r="F30" s="92" t="str">
        <f>R12</f>
        <v>/</v>
      </c>
      <c r="G30" s="93">
        <f>IF(ISBLANK(Q12),"",Q12)</f>
        <v>11</v>
      </c>
      <c r="H30" s="57" t="str">
        <f>IF(P18="P","G",IF(P18="G","P",""))</f>
        <v>G</v>
      </c>
      <c r="I30" s="91">
        <f>IF(ISBLANK(S18),"",S18)</f>
        <v>11</v>
      </c>
      <c r="J30" s="92" t="str">
        <f>R18</f>
        <v>/</v>
      </c>
      <c r="K30" s="93">
        <f>IF(ISBLANK(Q18),"",Q18)</f>
        <v>7</v>
      </c>
      <c r="L30" s="57" t="str">
        <f>IF(P24="P","G",IF(P24="G","P",""))</f>
        <v>G</v>
      </c>
      <c r="M30" s="91">
        <f>IF(ISBLANK(S24),"",S24)</f>
        <v>8</v>
      </c>
      <c r="N30" s="92" t="str">
        <f>R24</f>
        <v>/</v>
      </c>
      <c r="O30" s="93">
        <f>IF(ISBLANK(Q24),"",Q24)</f>
        <v>11</v>
      </c>
      <c r="P30" s="54"/>
      <c r="Q30" s="55"/>
      <c r="R30" s="55"/>
      <c r="S30" s="56"/>
      <c r="T30" s="57" t="str">
        <f>IF(U30:U34="","",IF(IF(U30&gt;W30,1,0)+IF(U31&gt;W31,1,0)+IF(U32&gt;W32,1,0)+IF(U33&gt;W33,1,0)+IF(U34&gt;W34,1,0)=3,"G","P"))</f>
        <v>G</v>
      </c>
      <c r="U30" s="58">
        <v>5</v>
      </c>
      <c r="V30" s="59" t="str">
        <f>IF(ISBLANK(U30)," ","/")</f>
        <v>/</v>
      </c>
      <c r="W30" s="60">
        <v>11</v>
      </c>
      <c r="X30" s="57" t="str">
        <f>IF(Y30:Y34="","",IF(IF(Y30&gt;AA30,1,0)+IF(Y31&gt;AA31,1,0)+IF(Y32&gt;AA32,1,0)+IF(Y33&gt;AA33,1,0)+IF(Y34&gt;AA34,1,0)=3,"G","P"))</f>
        <v/>
      </c>
      <c r="Y30" s="58"/>
      <c r="Z30" s="59" t="str">
        <f>IF(ISBLANK(Y30)," ","/")</f>
        <v xml:space="preserve"> </v>
      </c>
      <c r="AA30" s="60"/>
      <c r="AB30" s="57" t="str">
        <f>IF(AC30:AC34="","",IF(IF(AC30&gt;AE30,1,0)+IF(AC31&gt;AE31,1,0)+IF(AC32&gt;AE32,1,0)+IF(AC33&gt;AE33,1,0)+IF(AC34&gt;AE34,1,0)=3,"G","P"))</f>
        <v/>
      </c>
      <c r="AC30" s="58"/>
      <c r="AD30" s="59" t="str">
        <f>IF(ISBLANK(AC30)," ","/")</f>
        <v xml:space="preserve"> </v>
      </c>
      <c r="AE30" s="60"/>
      <c r="AF30" s="227"/>
      <c r="AG30" s="228"/>
      <c r="AH30" s="228"/>
      <c r="AI30" s="229"/>
      <c r="AJ30" s="230"/>
      <c r="AK30" s="231"/>
      <c r="AL30" s="232"/>
      <c r="AM30" s="233"/>
      <c r="AN30" s="234"/>
      <c r="AO30" s="235"/>
      <c r="AP30" s="216"/>
      <c r="AQ30" s="53"/>
      <c r="AR30" s="53"/>
      <c r="AS30" s="53"/>
    </row>
    <row r="31" spans="1:45" ht="15" customHeight="1" x14ac:dyDescent="0.25">
      <c r="A31" s="33"/>
      <c r="B31" s="11"/>
      <c r="C31" s="34"/>
      <c r="D31" s="57"/>
      <c r="E31" s="91">
        <f t="shared" ref="E31:E34" si="21">IF(ISBLANK(S13),"",S13)</f>
        <v>1</v>
      </c>
      <c r="F31" s="92" t="str">
        <f t="shared" ref="F31:F34" si="22">R13</f>
        <v>/</v>
      </c>
      <c r="G31" s="93">
        <f t="shared" ref="G31:G34" si="23">IF(ISBLANK(Q13),"",Q13)</f>
        <v>11</v>
      </c>
      <c r="H31" s="57"/>
      <c r="I31" s="91">
        <f t="shared" ref="I31:I34" si="24">IF(ISBLANK(S19),"",S19)</f>
        <v>11</v>
      </c>
      <c r="J31" s="92" t="str">
        <f>R19</f>
        <v>/</v>
      </c>
      <c r="K31" s="93">
        <f t="shared" ref="K31:K34" si="25">IF(ISBLANK(Q19),"",Q19)</f>
        <v>8</v>
      </c>
      <c r="L31" s="57"/>
      <c r="M31" s="91">
        <f>IF(ISBLANK(S25),"",S25)</f>
        <v>11</v>
      </c>
      <c r="N31" s="92" t="str">
        <f>R25</f>
        <v>/</v>
      </c>
      <c r="O31" s="93">
        <f>IF(ISBLANK(Q25),"",Q25)</f>
        <v>8</v>
      </c>
      <c r="P31" s="54"/>
      <c r="Q31" s="55"/>
      <c r="R31" s="55"/>
      <c r="S31" s="56"/>
      <c r="T31" s="57"/>
      <c r="U31" s="58">
        <v>11</v>
      </c>
      <c r="V31" s="59" t="str">
        <f>IF(ISBLANK(U31)," ","/")</f>
        <v>/</v>
      </c>
      <c r="W31" s="60">
        <v>7</v>
      </c>
      <c r="X31" s="57"/>
      <c r="Y31" s="58"/>
      <c r="Z31" s="59" t="str">
        <f>IF(ISBLANK(Y31)," ","/")</f>
        <v xml:space="preserve"> </v>
      </c>
      <c r="AA31" s="60"/>
      <c r="AB31" s="57"/>
      <c r="AC31" s="58"/>
      <c r="AD31" s="59" t="str">
        <f>IF(ISBLANK(AC31)," ","/")</f>
        <v xml:space="preserve"> </v>
      </c>
      <c r="AE31" s="60"/>
      <c r="AF31" s="227"/>
      <c r="AG31" s="228"/>
      <c r="AH31" s="228"/>
      <c r="AI31" s="229"/>
      <c r="AJ31" s="230"/>
      <c r="AK31" s="231"/>
      <c r="AL31" s="232"/>
      <c r="AM31" s="233"/>
      <c r="AN31" s="234"/>
      <c r="AO31" s="235"/>
      <c r="AP31" s="216"/>
      <c r="AQ31" s="53"/>
      <c r="AR31" s="53"/>
      <c r="AS31" s="53"/>
    </row>
    <row r="32" spans="1:45" ht="15" customHeight="1" x14ac:dyDescent="0.25">
      <c r="A32" s="33"/>
      <c r="B32" s="11"/>
      <c r="C32" s="34"/>
      <c r="D32" s="57"/>
      <c r="E32" s="91">
        <f t="shared" si="21"/>
        <v>0</v>
      </c>
      <c r="F32" s="92" t="str">
        <f t="shared" si="22"/>
        <v>/</v>
      </c>
      <c r="G32" s="93">
        <f t="shared" si="23"/>
        <v>11</v>
      </c>
      <c r="H32" s="57"/>
      <c r="I32" s="91">
        <f t="shared" si="24"/>
        <v>11</v>
      </c>
      <c r="J32" s="92" t="str">
        <f>R20</f>
        <v>/</v>
      </c>
      <c r="K32" s="93">
        <f t="shared" si="25"/>
        <v>9</v>
      </c>
      <c r="L32" s="57"/>
      <c r="M32" s="91">
        <f>IF(ISBLANK(S26),"",S26)</f>
        <v>11</v>
      </c>
      <c r="N32" s="92" t="str">
        <f>R26</f>
        <v>/</v>
      </c>
      <c r="O32" s="93">
        <f>IF(ISBLANK(Q26),"",Q26)</f>
        <v>2</v>
      </c>
      <c r="P32" s="54"/>
      <c r="Q32" s="55"/>
      <c r="R32" s="55"/>
      <c r="S32" s="56"/>
      <c r="T32" s="57"/>
      <c r="U32" s="58">
        <v>11</v>
      </c>
      <c r="V32" s="59" t="str">
        <f>IF(ISBLANK(U32)," ","/")</f>
        <v>/</v>
      </c>
      <c r="W32" s="58">
        <v>8</v>
      </c>
      <c r="X32" s="57"/>
      <c r="Y32" s="58"/>
      <c r="Z32" s="59" t="str">
        <f>IF(ISBLANK(Y32)," ","/")</f>
        <v xml:space="preserve"> </v>
      </c>
      <c r="AA32" s="58"/>
      <c r="AB32" s="57"/>
      <c r="AC32" s="58"/>
      <c r="AD32" s="59" t="str">
        <f>IF(ISBLANK(AC32)," ","/")</f>
        <v xml:space="preserve"> </v>
      </c>
      <c r="AE32" s="58"/>
      <c r="AF32" s="227"/>
      <c r="AG32" s="228"/>
      <c r="AH32" s="228"/>
      <c r="AI32" s="229"/>
      <c r="AJ32" s="230"/>
      <c r="AK32" s="231"/>
      <c r="AL32" s="232"/>
      <c r="AM32" s="233"/>
      <c r="AN32" s="234"/>
      <c r="AO32" s="235"/>
      <c r="AP32" s="216"/>
      <c r="AQ32" s="53"/>
      <c r="AR32" s="53"/>
      <c r="AS32" s="53"/>
    </row>
    <row r="33" spans="1:45" ht="15" customHeight="1" x14ac:dyDescent="0.25">
      <c r="A33" s="33"/>
      <c r="B33" s="11"/>
      <c r="C33" s="34"/>
      <c r="D33" s="57"/>
      <c r="E33" s="91" t="str">
        <f t="shared" si="21"/>
        <v/>
      </c>
      <c r="F33" s="92" t="str">
        <f t="shared" si="22"/>
        <v xml:space="preserve"> </v>
      </c>
      <c r="G33" s="93" t="str">
        <f t="shared" si="23"/>
        <v/>
      </c>
      <c r="H33" s="57"/>
      <c r="I33" s="91" t="str">
        <f t="shared" si="24"/>
        <v/>
      </c>
      <c r="J33" s="92" t="str">
        <f>R21</f>
        <v xml:space="preserve"> </v>
      </c>
      <c r="K33" s="93" t="str">
        <f t="shared" si="25"/>
        <v/>
      </c>
      <c r="L33" s="57"/>
      <c r="M33" s="91">
        <f>IF(ISBLANK(S27),"",S27)</f>
        <v>8</v>
      </c>
      <c r="N33" s="92" t="str">
        <f>R27</f>
        <v>/</v>
      </c>
      <c r="O33" s="93">
        <f>IF(ISBLANK(Q27),"",Q27)</f>
        <v>11</v>
      </c>
      <c r="P33" s="54"/>
      <c r="Q33" s="55"/>
      <c r="R33" s="55"/>
      <c r="S33" s="56"/>
      <c r="T33" s="57"/>
      <c r="U33" s="58">
        <v>9</v>
      </c>
      <c r="V33" s="59" t="str">
        <f>IF(ISBLANK(U33)," ","/")</f>
        <v>/</v>
      </c>
      <c r="W33" s="58">
        <v>11</v>
      </c>
      <c r="X33" s="57"/>
      <c r="Y33" s="58"/>
      <c r="Z33" s="59" t="str">
        <f>IF(ISBLANK(Y33)," ","/")</f>
        <v xml:space="preserve"> </v>
      </c>
      <c r="AA33" s="58"/>
      <c r="AB33" s="57"/>
      <c r="AC33" s="58"/>
      <c r="AD33" s="59" t="str">
        <f>IF(ISBLANK(AC33)," ","/")</f>
        <v xml:space="preserve"> </v>
      </c>
      <c r="AE33" s="58"/>
      <c r="AF33" s="227"/>
      <c r="AG33" s="228"/>
      <c r="AH33" s="228"/>
      <c r="AI33" s="229"/>
      <c r="AJ33" s="230"/>
      <c r="AK33" s="231"/>
      <c r="AL33" s="232"/>
      <c r="AM33" s="233"/>
      <c r="AN33" s="234"/>
      <c r="AO33" s="235"/>
      <c r="AP33" s="216"/>
      <c r="AQ33" s="53"/>
      <c r="AR33" s="53"/>
      <c r="AS33" s="53"/>
    </row>
    <row r="34" spans="1:45" ht="15" customHeight="1" x14ac:dyDescent="0.25">
      <c r="A34" s="33"/>
      <c r="B34" s="70"/>
      <c r="C34" s="71"/>
      <c r="D34" s="75"/>
      <c r="E34" s="95" t="str">
        <f t="shared" si="21"/>
        <v/>
      </c>
      <c r="F34" s="96" t="str">
        <f t="shared" si="22"/>
        <v xml:space="preserve"> </v>
      </c>
      <c r="G34" s="97" t="str">
        <f t="shared" si="23"/>
        <v/>
      </c>
      <c r="H34" s="75"/>
      <c r="I34" s="95" t="str">
        <f t="shared" si="24"/>
        <v/>
      </c>
      <c r="J34" s="96" t="str">
        <f>R22</f>
        <v xml:space="preserve"> </v>
      </c>
      <c r="K34" s="97" t="str">
        <f t="shared" si="25"/>
        <v/>
      </c>
      <c r="L34" s="75"/>
      <c r="M34" s="95">
        <f>IF(ISBLANK(S28),"",S28)</f>
        <v>11</v>
      </c>
      <c r="N34" s="96" t="str">
        <f>R28</f>
        <v>/</v>
      </c>
      <c r="O34" s="97">
        <f>IF(ISBLANK(Q28),"",Q28)</f>
        <v>6</v>
      </c>
      <c r="P34" s="72"/>
      <c r="Q34" s="73"/>
      <c r="R34" s="73"/>
      <c r="S34" s="74"/>
      <c r="T34" s="75"/>
      <c r="U34" s="76">
        <v>11</v>
      </c>
      <c r="V34" s="59" t="str">
        <f>IF(ISBLANK(U34)," ","/")</f>
        <v>/</v>
      </c>
      <c r="W34" s="76">
        <v>9</v>
      </c>
      <c r="X34" s="75"/>
      <c r="Y34" s="76"/>
      <c r="Z34" s="59" t="str">
        <f>IF(ISBLANK(Y34)," ","/")</f>
        <v xml:space="preserve"> </v>
      </c>
      <c r="AA34" s="76"/>
      <c r="AB34" s="75"/>
      <c r="AC34" s="76"/>
      <c r="AD34" s="59" t="str">
        <f>IF(ISBLANK(AC34)," ","/")</f>
        <v xml:space="preserve"> </v>
      </c>
      <c r="AE34" s="76"/>
      <c r="AF34" s="236"/>
      <c r="AG34" s="237"/>
      <c r="AH34" s="237"/>
      <c r="AI34" s="238"/>
      <c r="AJ34" s="239"/>
      <c r="AK34" s="240"/>
      <c r="AL34" s="241"/>
      <c r="AM34" s="242"/>
      <c r="AN34" s="243"/>
      <c r="AO34" s="244"/>
      <c r="AP34" s="217"/>
      <c r="AQ34" s="86"/>
      <c r="AR34" s="86"/>
      <c r="AS34" s="86"/>
    </row>
    <row r="35" spans="1:45" ht="15" customHeight="1" x14ac:dyDescent="0.25">
      <c r="A35" s="33">
        <v>5</v>
      </c>
      <c r="B35" s="11" t="s">
        <v>31</v>
      </c>
      <c r="C35" s="34"/>
      <c r="D35" s="87" t="str">
        <f>IF(T11="","",T11)</f>
        <v>MIE 16:30</v>
      </c>
      <c r="E35" s="88"/>
      <c r="F35" s="88"/>
      <c r="G35" s="89"/>
      <c r="H35" s="87" t="str">
        <f>IF(T17="","",T17)</f>
        <v>MAR 17:15</v>
      </c>
      <c r="I35" s="88"/>
      <c r="J35" s="88"/>
      <c r="K35" s="89"/>
      <c r="L35" s="87" t="str">
        <f>IF(T23="","",T23)</f>
        <v>JUE 19:30</v>
      </c>
      <c r="M35" s="88"/>
      <c r="N35" s="88"/>
      <c r="O35" s="89"/>
      <c r="P35" s="87" t="str">
        <f>IF(T29="","",T29)</f>
        <v>MAR 18:45</v>
      </c>
      <c r="Q35" s="88"/>
      <c r="R35" s="88"/>
      <c r="S35" s="89"/>
      <c r="T35" s="35"/>
      <c r="U35" s="36"/>
      <c r="V35" s="36"/>
      <c r="W35" s="37"/>
      <c r="X35" s="38"/>
      <c r="Y35" s="39"/>
      <c r="Z35" s="39"/>
      <c r="AA35" s="40"/>
      <c r="AB35" s="38"/>
      <c r="AC35" s="39"/>
      <c r="AD35" s="39"/>
      <c r="AE35" s="40"/>
      <c r="AF35" s="218">
        <f>+AG35+AH35</f>
        <v>4</v>
      </c>
      <c r="AG35" s="219" t="str">
        <f>IF(COUNTIF(D36,"G")+COUNTIF(H36,"G")+COUNTIF(L36,"G")+COUNTIF(P36,"G")+COUNTIF(X36,"G")+COUNTIF(AB36,"G")=0,"0",COUNTIF(D36,"G")+COUNTIF(H36,"G")+COUNTIF(L36,"G")+COUNTIF(P36,"G")+COUNTIF(X36,"G")+COUNTIF(AB36,"G"))</f>
        <v>0</v>
      </c>
      <c r="AH35" s="219">
        <f>IF(COUNTIF(H36,"P")+COUNTIF(L36,"P")+COUNTIF(P36,"P")+COUNTIF(D36,"P")+COUNTIF(X36,"P")+COUNTIF(AB36,"P")=0,"0",COUNTIF(H36,"P")+COUNTIF(L36,"P")+COUNTIF(P36,"P")+COUNTIF(D36,"P")+COUNTIF(X36,"P")+COUNTIF(AB36,"P"))</f>
        <v>4</v>
      </c>
      <c r="AI35" s="220">
        <f>IF(AH35="","",+AG35-AH35)</f>
        <v>-4</v>
      </c>
      <c r="AJ35" s="221">
        <f t="shared" ref="AJ35" si="26">IF(E36&gt;G36,1,0)+IF(E37&gt;G37,1,0)+IF(E38&gt;G38,1,0)+IF(E39&gt;G39,1,0)+IF(E40&gt;G40,1,0)+IF(I36&gt;K36,1,0)+IF(I37&gt;K37,1,0)+IF(I38&gt;K38,1,0)+IF(I39&gt;K39,1,0)+IF(I40&gt;K40,1,0)+IF(M36&gt;O36,1,0)+IF(M37&gt;O37,1,0)+IF(M38&gt;O38,1,0)+IF(M39&gt;O39,1,0)+IF(M40&gt;O40,1,0)+IF(Q36&gt;S36,1,0)+IF(Q37&gt;S37,1,0)+IF(Q38&gt;S38,1,0)+IF(Q39&gt;S39,1,0)+IF(Q40&gt;S40,1,0)+IF(U36&gt;W36,1,0)+IF(U37&gt;W37,1,0)+IF(U38&gt;W38,1,0)+IF(U39&gt;W39,1,0)+IF(U40&gt;W40,1,0)+IF(Y36&gt;AA36,1,0)+IF(Y37&gt;AA37,1,0)+IF(Y38&gt;AA38,1,0)+IF(Y39&gt;AA39,1,0)+IF(Y40&gt;AA40,1,0)+IF(AC36&gt;AE36,1,0)+IF(AC37&gt;AE37,1,0)+IF(AC38&gt;AE38,1,0)+IF(AC39&gt;AE39,1,0)+IF(AC40&gt;AE40,1,0)</f>
        <v>3</v>
      </c>
      <c r="AK35" s="222">
        <f t="shared" ref="AK35" si="27">-(IF(E36&lt;G36,1,0)+IF(E37&lt;G37,1,0)+IF(E38&lt;G38,1,0)+IF(E39&lt;G39,1,0)+IF(E40&lt;G40,1,0)+IF(I36&lt;K36,1,0)+IF(I37&lt;K37,1,0)+IF(I38&lt;K38,1,0)+IF(I39&lt;K39,1,0)+IF(I40&lt;K40,1,0)+IF(M36&lt;O36,1,0)+IF(M37&lt;O37,1,0)+IF(M38&lt;O38,1,0)+IF(M39&lt;O39,1,0)+IF(M40&lt;O40,1,0)+IF(Q36&lt;S36,1,0)+IF(Q37&lt;S37,1,0)+IF(Q38&lt;S38,1,0)+IF(Q39&lt;S39,1,0)+IF(Q40&lt;S40,1,0)+IF(U36&lt;W36,1,0)+IF(U37&lt;W37,1,0)+IF(U38&lt;W38,1,0)+IF(U39&lt;W39,1,0)+IF(U40&lt;W40,1,0)+IF(Y36&lt;AA36,1,0)+IF(Y37&lt;AA37,1,0)+IF(Y38&lt;AA38,1,0)+IF(Y39&lt;AA39,1,0)+IF(Y40&lt;AA40,1,0)+IF(AC36&lt;AE36,1,0)+IF(AC37&lt;AE37,1,0)+IF(AC38&lt;AE38,1,0)+IF(AC39&lt;AE39,1,0)+IF(AC40&lt;AE40,1,0))</f>
        <v>-12</v>
      </c>
      <c r="AL35" s="223">
        <f t="shared" ref="AL35" si="28">+AJ35+AK35</f>
        <v>-9</v>
      </c>
      <c r="AM35" s="224">
        <f>(SUM(I36:I40)+SUM(M36:M40)+SUM(Q36:Q40)+SUM(E36:E40)+SUM(Y36:Y40)+SUM(AC36:AC40))</f>
        <v>111</v>
      </c>
      <c r="AN35" s="225">
        <f>-(SUM(K36:K40)+SUM(O36:O40)+SUM(S36:S40)+SUM(G36:G40)+SUM(AA36:AA40)+SUM(AE36:AE40))</f>
        <v>-164</v>
      </c>
      <c r="AO35" s="226">
        <f t="shared" ref="AO35" si="29">+AM35+AN35</f>
        <v>-53</v>
      </c>
      <c r="AP35" s="216" t="s">
        <v>32</v>
      </c>
      <c r="AQ35" s="53">
        <f>_xlfn.RANK.EQ(AI35,$AI$11:$AI$52,0)</f>
        <v>7</v>
      </c>
      <c r="AR35" s="90">
        <f t="shared" ref="AR35" si="30">_xlfn.RANK.EQ(AL35,$AL$11:$AL$52,0)</f>
        <v>7</v>
      </c>
      <c r="AS35" s="90">
        <f t="shared" ref="AS35" si="31">_xlfn.RANK.EQ(AO35,$AO$11:$AO$52,0)</f>
        <v>7</v>
      </c>
    </row>
    <row r="36" spans="1:45" ht="15" customHeight="1" x14ac:dyDescent="0.25">
      <c r="A36" s="33"/>
      <c r="B36" s="11"/>
      <c r="C36" s="34"/>
      <c r="D36" s="57" t="str">
        <f>IF(T12="P","G",IF(T12="G","P",""))</f>
        <v>P</v>
      </c>
      <c r="E36" s="91">
        <f>IF(ISBLANK(W12),"",W12)</f>
        <v>15</v>
      </c>
      <c r="F36" s="92" t="str">
        <f>V12</f>
        <v>/</v>
      </c>
      <c r="G36" s="93">
        <f>IF(ISBLANK(U12),"",U12)</f>
        <v>17</v>
      </c>
      <c r="H36" s="57" t="str">
        <f>IF(T18="P","G",IF(T18="G","P",""))</f>
        <v>P</v>
      </c>
      <c r="I36" s="91">
        <f>IF(ISBLANK(W18),"",W18)</f>
        <v>1</v>
      </c>
      <c r="J36" s="92" t="str">
        <f>V18</f>
        <v>/</v>
      </c>
      <c r="K36" s="93">
        <f>IF(ISBLANK(U18),"",U18)</f>
        <v>11</v>
      </c>
      <c r="L36" s="57" t="str">
        <f>IF(T24="P","G",IF(T24="G","P",""))</f>
        <v>P</v>
      </c>
      <c r="M36" s="91">
        <f>IF(ISBLANK(W24),"",W24)</f>
        <v>14</v>
      </c>
      <c r="N36" s="92" t="str">
        <f>V24</f>
        <v>/</v>
      </c>
      <c r="O36" s="93">
        <f>IF(ISBLANK(U24),"",U24)</f>
        <v>16</v>
      </c>
      <c r="P36" s="57" t="str">
        <f>IF(T30="P","G",IF(T30="G","P",""))</f>
        <v>P</v>
      </c>
      <c r="Q36" s="91">
        <f>IF(ISBLANK(W30),"",W30)</f>
        <v>11</v>
      </c>
      <c r="R36" s="92" t="str">
        <f>V30</f>
        <v>/</v>
      </c>
      <c r="S36" s="93">
        <f>IF(ISBLANK(U30),"",U30)</f>
        <v>5</v>
      </c>
      <c r="T36" s="54"/>
      <c r="U36" s="55"/>
      <c r="V36" s="55"/>
      <c r="W36" s="56"/>
      <c r="X36" s="57" t="str">
        <f>IF(Y36:Y40="","",IF(IF(Y36&gt;AA36,1,0)+IF(Y37&gt;AA37,1,0)+IF(Y38&gt;AA38,1,0)+IF(Y39&gt;AA39,1,0)+IF(Y40&gt;AA40,1,0)=3,"G","P"))</f>
        <v/>
      </c>
      <c r="Y36" s="58"/>
      <c r="Z36" s="59" t="str">
        <f>IF(ISBLANK(Y36)," ","/")</f>
        <v xml:space="preserve"> </v>
      </c>
      <c r="AA36" s="60"/>
      <c r="AB36" s="57" t="str">
        <f>IF(AC36:AC40="","",IF(IF(AC36&gt;AE36,1,0)+IF(AC37&gt;AE37,1,0)+IF(AC38&gt;AE38,1,0)+IF(AC39&gt;AE39,1,0)+IF(AC40&gt;AE40,1,0)=3,"G","P"))</f>
        <v/>
      </c>
      <c r="AC36" s="58"/>
      <c r="AD36" s="59" t="str">
        <f>IF(ISBLANK(AC36)," ","/")</f>
        <v xml:space="preserve"> </v>
      </c>
      <c r="AE36" s="60"/>
      <c r="AF36" s="227"/>
      <c r="AG36" s="228"/>
      <c r="AH36" s="228"/>
      <c r="AI36" s="229"/>
      <c r="AJ36" s="230"/>
      <c r="AK36" s="231"/>
      <c r="AL36" s="232"/>
      <c r="AM36" s="233"/>
      <c r="AN36" s="234"/>
      <c r="AO36" s="235"/>
      <c r="AP36" s="216"/>
      <c r="AQ36" s="53"/>
      <c r="AR36" s="53"/>
      <c r="AS36" s="53"/>
    </row>
    <row r="37" spans="1:45" ht="15" customHeight="1" x14ac:dyDescent="0.25">
      <c r="A37" s="33"/>
      <c r="B37" s="11"/>
      <c r="C37" s="34"/>
      <c r="D37" s="57"/>
      <c r="E37" s="91">
        <f t="shared" ref="E37:E40" si="32">IF(ISBLANK(W13),"",W13)</f>
        <v>4</v>
      </c>
      <c r="F37" s="92" t="str">
        <f t="shared" ref="F37:F40" si="33">V13</f>
        <v>/</v>
      </c>
      <c r="G37" s="93">
        <f t="shared" ref="G37:G40" si="34">IF(ISBLANK(U13),"",U13)</f>
        <v>11</v>
      </c>
      <c r="H37" s="57"/>
      <c r="I37" s="91">
        <f t="shared" ref="I37:I40" si="35">IF(ISBLANK(W19),"",W19)</f>
        <v>11</v>
      </c>
      <c r="J37" s="92" t="str">
        <f t="shared" ref="J37:J40" si="36">V19</f>
        <v>/</v>
      </c>
      <c r="K37" s="93">
        <f t="shared" ref="K37:K40" si="37">IF(ISBLANK(U19),"",U19)</f>
        <v>7</v>
      </c>
      <c r="L37" s="57"/>
      <c r="M37" s="91">
        <f t="shared" ref="M37:M40" si="38">IF(ISBLANK(W25),"",W25)</f>
        <v>5</v>
      </c>
      <c r="N37" s="92" t="str">
        <f>V25</f>
        <v>/</v>
      </c>
      <c r="O37" s="93">
        <f t="shared" ref="O37:O40" si="39">IF(ISBLANK(U25),"",U25)</f>
        <v>11</v>
      </c>
      <c r="P37" s="57"/>
      <c r="Q37" s="91">
        <f>IF(ISBLANK(W31),"",W31)</f>
        <v>7</v>
      </c>
      <c r="R37" s="92" t="str">
        <f>V31</f>
        <v>/</v>
      </c>
      <c r="S37" s="93">
        <f>IF(ISBLANK(U31),"",U31)</f>
        <v>11</v>
      </c>
      <c r="T37" s="54"/>
      <c r="U37" s="55"/>
      <c r="V37" s="55"/>
      <c r="W37" s="56"/>
      <c r="X37" s="57"/>
      <c r="Y37" s="58"/>
      <c r="Z37" s="59" t="str">
        <f>IF(ISBLANK(Y37)," ","/")</f>
        <v xml:space="preserve"> </v>
      </c>
      <c r="AA37" s="60"/>
      <c r="AB37" s="57"/>
      <c r="AC37" s="58"/>
      <c r="AD37" s="59" t="str">
        <f>IF(ISBLANK(AC37)," ","/")</f>
        <v xml:space="preserve"> </v>
      </c>
      <c r="AE37" s="60"/>
      <c r="AF37" s="227"/>
      <c r="AG37" s="228"/>
      <c r="AH37" s="228"/>
      <c r="AI37" s="229"/>
      <c r="AJ37" s="230"/>
      <c r="AK37" s="231"/>
      <c r="AL37" s="232"/>
      <c r="AM37" s="233"/>
      <c r="AN37" s="234"/>
      <c r="AO37" s="235"/>
      <c r="AP37" s="216"/>
      <c r="AQ37" s="53"/>
      <c r="AR37" s="53"/>
      <c r="AS37" s="53"/>
    </row>
    <row r="38" spans="1:45" ht="15" customHeight="1" x14ac:dyDescent="0.25">
      <c r="A38" s="33"/>
      <c r="B38" s="11"/>
      <c r="C38" s="34"/>
      <c r="D38" s="57"/>
      <c r="E38" s="91">
        <f t="shared" si="32"/>
        <v>1</v>
      </c>
      <c r="F38" s="92" t="str">
        <f t="shared" si="33"/>
        <v>/</v>
      </c>
      <c r="G38" s="93">
        <f t="shared" si="34"/>
        <v>11</v>
      </c>
      <c r="H38" s="57"/>
      <c r="I38" s="91">
        <f t="shared" si="35"/>
        <v>7</v>
      </c>
      <c r="J38" s="92" t="str">
        <f t="shared" si="36"/>
        <v>/</v>
      </c>
      <c r="K38" s="93">
        <f t="shared" si="37"/>
        <v>11</v>
      </c>
      <c r="L38" s="57"/>
      <c r="M38" s="91">
        <f t="shared" si="38"/>
        <v>5</v>
      </c>
      <c r="N38" s="92" t="str">
        <f>V26</f>
        <v>/</v>
      </c>
      <c r="O38" s="93">
        <f t="shared" si="39"/>
        <v>11</v>
      </c>
      <c r="P38" s="57"/>
      <c r="Q38" s="91">
        <f>IF(ISBLANK(W32),"",W32)</f>
        <v>8</v>
      </c>
      <c r="R38" s="92" t="str">
        <f>V32</f>
        <v>/</v>
      </c>
      <c r="S38" s="93">
        <f>IF(ISBLANK(U32),"",U32)</f>
        <v>11</v>
      </c>
      <c r="T38" s="54"/>
      <c r="U38" s="55"/>
      <c r="V38" s="55"/>
      <c r="W38" s="56"/>
      <c r="X38" s="57"/>
      <c r="Y38" s="58"/>
      <c r="Z38" s="59" t="str">
        <f>IF(ISBLANK(Y38)," ","/")</f>
        <v xml:space="preserve"> </v>
      </c>
      <c r="AA38" s="58"/>
      <c r="AB38" s="57"/>
      <c r="AC38" s="58"/>
      <c r="AD38" s="59" t="str">
        <f>IF(ISBLANK(AC38)," ","/")</f>
        <v xml:space="preserve"> </v>
      </c>
      <c r="AE38" s="58"/>
      <c r="AF38" s="227"/>
      <c r="AG38" s="228"/>
      <c r="AH38" s="228"/>
      <c r="AI38" s="229"/>
      <c r="AJ38" s="230"/>
      <c r="AK38" s="231"/>
      <c r="AL38" s="232"/>
      <c r="AM38" s="233"/>
      <c r="AN38" s="234"/>
      <c r="AO38" s="235"/>
      <c r="AP38" s="216"/>
      <c r="AQ38" s="53"/>
      <c r="AR38" s="53"/>
      <c r="AS38" s="53"/>
    </row>
    <row r="39" spans="1:45" ht="15" customHeight="1" x14ac:dyDescent="0.25">
      <c r="A39" s="33"/>
      <c r="B39" s="11"/>
      <c r="C39" s="34"/>
      <c r="D39" s="57"/>
      <c r="E39" s="91" t="str">
        <f t="shared" si="32"/>
        <v/>
      </c>
      <c r="F39" s="92" t="str">
        <f t="shared" si="33"/>
        <v xml:space="preserve"> </v>
      </c>
      <c r="G39" s="93" t="str">
        <f t="shared" si="34"/>
        <v/>
      </c>
      <c r="H39" s="57"/>
      <c r="I39" s="91">
        <f t="shared" si="35"/>
        <v>2</v>
      </c>
      <c r="J39" s="92" t="str">
        <f t="shared" si="36"/>
        <v>/</v>
      </c>
      <c r="K39" s="93">
        <f t="shared" si="37"/>
        <v>11</v>
      </c>
      <c r="L39" s="57"/>
      <c r="M39" s="91" t="str">
        <f t="shared" si="38"/>
        <v/>
      </c>
      <c r="N39" s="92" t="str">
        <f>V27</f>
        <v xml:space="preserve"> </v>
      </c>
      <c r="O39" s="93" t="str">
        <f t="shared" si="39"/>
        <v/>
      </c>
      <c r="P39" s="57"/>
      <c r="Q39" s="91">
        <f>IF(ISBLANK(W33),"",W33)</f>
        <v>11</v>
      </c>
      <c r="R39" s="92" t="str">
        <f>V33</f>
        <v>/</v>
      </c>
      <c r="S39" s="93">
        <f>IF(ISBLANK(U33),"",U33)</f>
        <v>9</v>
      </c>
      <c r="T39" s="54"/>
      <c r="U39" s="55"/>
      <c r="V39" s="55"/>
      <c r="W39" s="56"/>
      <c r="X39" s="57"/>
      <c r="Y39" s="58"/>
      <c r="Z39" s="59" t="str">
        <f>IF(ISBLANK(Y39)," ","/")</f>
        <v xml:space="preserve"> </v>
      </c>
      <c r="AA39" s="58"/>
      <c r="AB39" s="57"/>
      <c r="AC39" s="58"/>
      <c r="AD39" s="59" t="str">
        <f>IF(ISBLANK(AC39)," ","/")</f>
        <v xml:space="preserve"> </v>
      </c>
      <c r="AE39" s="58"/>
      <c r="AF39" s="227"/>
      <c r="AG39" s="228"/>
      <c r="AH39" s="228"/>
      <c r="AI39" s="229"/>
      <c r="AJ39" s="230"/>
      <c r="AK39" s="231"/>
      <c r="AL39" s="232"/>
      <c r="AM39" s="233"/>
      <c r="AN39" s="234"/>
      <c r="AO39" s="235"/>
      <c r="AP39" s="216"/>
      <c r="AQ39" s="53"/>
      <c r="AR39" s="53"/>
      <c r="AS39" s="53"/>
    </row>
    <row r="40" spans="1:45" ht="15" customHeight="1" thickBot="1" x14ac:dyDescent="0.3">
      <c r="A40" s="33"/>
      <c r="B40" s="70"/>
      <c r="C40" s="71"/>
      <c r="D40" s="75"/>
      <c r="E40" s="95" t="str">
        <f t="shared" si="32"/>
        <v/>
      </c>
      <c r="F40" s="96" t="str">
        <f t="shared" si="33"/>
        <v xml:space="preserve"> </v>
      </c>
      <c r="G40" s="97" t="str">
        <f t="shared" si="34"/>
        <v/>
      </c>
      <c r="H40" s="75"/>
      <c r="I40" s="95" t="str">
        <f t="shared" si="35"/>
        <v/>
      </c>
      <c r="J40" s="96" t="str">
        <f t="shared" si="36"/>
        <v xml:space="preserve"> </v>
      </c>
      <c r="K40" s="97" t="str">
        <f t="shared" si="37"/>
        <v/>
      </c>
      <c r="L40" s="75"/>
      <c r="M40" s="95" t="str">
        <f t="shared" si="38"/>
        <v/>
      </c>
      <c r="N40" s="96" t="str">
        <f>V28</f>
        <v xml:space="preserve"> </v>
      </c>
      <c r="O40" s="97" t="str">
        <f t="shared" si="39"/>
        <v/>
      </c>
      <c r="P40" s="75"/>
      <c r="Q40" s="95">
        <f>IF(ISBLANK(W34),"",W34)</f>
        <v>9</v>
      </c>
      <c r="R40" s="96" t="str">
        <f>V34</f>
        <v>/</v>
      </c>
      <c r="S40" s="97">
        <f>IF(ISBLANK(U34),"",U34)</f>
        <v>11</v>
      </c>
      <c r="T40" s="72"/>
      <c r="U40" s="73"/>
      <c r="V40" s="73"/>
      <c r="W40" s="74"/>
      <c r="X40" s="75"/>
      <c r="Y40" s="76"/>
      <c r="Z40" s="59" t="str">
        <f>IF(ISBLANK(Y40)," ","/")</f>
        <v xml:space="preserve"> </v>
      </c>
      <c r="AA40" s="76"/>
      <c r="AB40" s="75"/>
      <c r="AC40" s="76"/>
      <c r="AD40" s="59" t="str">
        <f>IF(ISBLANK(AC40)," ","/")</f>
        <v xml:space="preserve"> </v>
      </c>
      <c r="AE40" s="76"/>
      <c r="AF40" s="245"/>
      <c r="AG40" s="246"/>
      <c r="AH40" s="246"/>
      <c r="AI40" s="247"/>
      <c r="AJ40" s="248"/>
      <c r="AK40" s="249"/>
      <c r="AL40" s="250"/>
      <c r="AM40" s="251"/>
      <c r="AN40" s="252"/>
      <c r="AO40" s="253"/>
      <c r="AP40" s="217"/>
      <c r="AQ40" s="86"/>
      <c r="AR40" s="86"/>
      <c r="AS40" s="86"/>
    </row>
    <row r="41" spans="1:45" ht="15" customHeight="1" x14ac:dyDescent="0.25">
      <c r="A41" s="33">
        <v>6</v>
      </c>
      <c r="B41" s="11"/>
      <c r="C41" s="34"/>
      <c r="D41" s="87" t="str">
        <f>IF(X11="","",X11)</f>
        <v/>
      </c>
      <c r="E41" s="88"/>
      <c r="F41" s="88"/>
      <c r="G41" s="89"/>
      <c r="H41" s="87" t="str">
        <f>IF(X17="","",X17)</f>
        <v/>
      </c>
      <c r="I41" s="88"/>
      <c r="J41" s="88"/>
      <c r="K41" s="89"/>
      <c r="L41" s="87" t="str">
        <f>IF(X23="","",X23)</f>
        <v/>
      </c>
      <c r="M41" s="88"/>
      <c r="N41" s="88"/>
      <c r="O41" s="89"/>
      <c r="P41" s="87" t="str">
        <f>IF(X29="","",X29)</f>
        <v/>
      </c>
      <c r="Q41" s="88"/>
      <c r="R41" s="88"/>
      <c r="S41" s="89"/>
      <c r="T41" s="87" t="str">
        <f>IF(X35="","",X35)</f>
        <v/>
      </c>
      <c r="U41" s="88"/>
      <c r="V41" s="88"/>
      <c r="W41" s="89"/>
      <c r="X41" s="98"/>
      <c r="Y41" s="99"/>
      <c r="Z41" s="99"/>
      <c r="AA41" s="100"/>
      <c r="AB41" s="38"/>
      <c r="AC41" s="39"/>
      <c r="AD41" s="39"/>
      <c r="AE41" s="40"/>
      <c r="AF41" s="101">
        <f>+AG41+AH41</f>
        <v>1</v>
      </c>
      <c r="AG41" s="102" t="str">
        <f>IF(COUNTIF(D42,"G")+COUNTIF(H42,"G")+COUNTIF(L42,"G")+COUNTIF(P42,"G")+COUNTIF(T42,"G")+COUNTIF(AB42,"G")=0,"0",COUNTIF(D42,"G")+COUNTIF(H42,"G")+COUNTIF(L42,"G")+COUNTIF(P42,"G")+COUNTIF(T42,"G")+COUNTIF(AB42,"G"))</f>
        <v>0</v>
      </c>
      <c r="AH41" s="102">
        <f>IF(COUNTIF(H42,"P")+COUNTIF(L42,"P")+COUNTIF(P42,"P")+COUNTIF(D42,"P")+COUNTIF(T42,"P")+COUNTIF(AB42,"P")=0,"0",COUNTIF(H42,"P")+COUNTIF(L42,"P")+COUNTIF(P42,"P")+COUNTIF(D42,"P")+COUNTIF(T42,"P")+COUNTIF(AB42,"P"))</f>
        <v>1</v>
      </c>
      <c r="AI41" s="103">
        <f>IF(AH41="","",+AG41-AH41)</f>
        <v>-1</v>
      </c>
      <c r="AJ41" s="104">
        <f t="shared" ref="AJ41" si="40">IF(E42&gt;G42,1,0)+IF(E43&gt;G43,1,0)+IF(E44&gt;G44,1,0)+IF(E45&gt;G45,1,0)+IF(E46&gt;G46,1,0)+IF(I42&gt;K42,1,0)+IF(I43&gt;K43,1,0)+IF(I44&gt;K44,1,0)+IF(I45&gt;K45,1,0)+IF(I46&gt;K46,1,0)+IF(M42&gt;O42,1,0)+IF(M43&gt;O43,1,0)+IF(M44&gt;O44,1,0)+IF(M45&gt;O45,1,0)+IF(M46&gt;O46,1,0)+IF(Q42&gt;S42,1,0)+IF(Q43&gt;S43,1,0)+IF(Q44&gt;S44,1,0)+IF(Q45&gt;S45,1,0)+IF(Q46&gt;S46,1,0)+IF(U42&gt;W42,1,0)+IF(U43&gt;W43,1,0)+IF(U44&gt;W44,1,0)+IF(U45&gt;W45,1,0)+IF(U46&gt;W46,1,0)+IF(Y42&gt;AA42,1,0)+IF(Y43&gt;AA43,1,0)+IF(Y44&gt;AA44,1,0)+IF(Y45&gt;AA45,1,0)+IF(Y46&gt;AA46,1,0)+IF(AC42&gt;AE42,1,0)+IF(AC43&gt;AE43,1,0)+IF(AC44&gt;AE44,1,0)+IF(AC45&gt;AE45,1,0)+IF(AC46&gt;AE46,1,0)</f>
        <v>1</v>
      </c>
      <c r="AK41" s="105">
        <f t="shared" ref="AK41" si="41">-(IF(E42&lt;G42,1,0)+IF(E43&lt;G43,1,0)+IF(E44&lt;G44,1,0)+IF(E45&lt;G45,1,0)+IF(E46&lt;G46,1,0)+IF(I42&lt;K42,1,0)+IF(I43&lt;K43,1,0)+IF(I44&lt;K44,1,0)+IF(I45&lt;K45,1,0)+IF(I46&lt;K46,1,0)+IF(M42&lt;O42,1,0)+IF(M43&lt;O43,1,0)+IF(M44&lt;O44,1,0)+IF(M45&lt;O45,1,0)+IF(M46&lt;O46,1,0)+IF(Q42&lt;S42,1,0)+IF(Q43&lt;S43,1,0)+IF(Q44&lt;S44,1,0)+IF(Q45&lt;S45,1,0)+IF(Q46&lt;S46,1,0)+IF(U42&lt;W42,1,0)+IF(U43&lt;W43,1,0)+IF(U44&lt;W44,1,0)+IF(U45&lt;W45,1,0)+IF(U46&lt;W46,1,0)+IF(Y42&lt;AA42,1,0)+IF(Y43&lt;AA43,1,0)+IF(Y44&lt;AA44,1,0)+IF(Y45&lt;AA45,1,0)+IF(Y46&lt;AA46,1,0)+IF(AC42&lt;AE42,1,0)+IF(AC43&lt;AE43,1,0)+IF(AC44&lt;AE44,1,0)+IF(AC45&lt;AE45,1,0)+IF(AC46&lt;AE46,1,0))</f>
        <v>-2</v>
      </c>
      <c r="AL41" s="106">
        <f t="shared" ref="AL41" si="42">+AJ41+AK41</f>
        <v>-1</v>
      </c>
      <c r="AM41" s="107">
        <f>(SUM(I42:I46)+SUM(M42:M46)+SUM(Q42:Q46)+SUM(U42:U46)+SUM(E42:E46)+SUM(AC42:AC46))</f>
        <v>45</v>
      </c>
      <c r="AN41" s="108">
        <f>-(SUM(K42:K46)+SUM(O42:O46)+SUM(S42:S46)+SUM(W42:W46)+SUM(G42:G46)+SUM(AE42:AE46))</f>
        <v>-36</v>
      </c>
      <c r="AO41" s="109">
        <f t="shared" ref="AO41" si="43">+AM41+AN41</f>
        <v>9</v>
      </c>
      <c r="AP41" s="53"/>
      <c r="AQ41" s="53">
        <f>_xlfn.RANK.EQ(AI41,$AI$11:$AI$52,0)</f>
        <v>5</v>
      </c>
      <c r="AR41" s="90">
        <f t="shared" ref="AR41" si="44">_xlfn.RANK.EQ(AL41,$AL$11:$AL$52,0)</f>
        <v>5</v>
      </c>
      <c r="AS41" s="90">
        <f t="shared" ref="AS41" si="45">_xlfn.RANK.EQ(AO41,$AO$11:$AO$52,0)</f>
        <v>2</v>
      </c>
    </row>
    <row r="42" spans="1:45" ht="15" customHeight="1" x14ac:dyDescent="0.25">
      <c r="A42" s="33"/>
      <c r="B42" s="11"/>
      <c r="C42" s="34"/>
      <c r="D42" s="57" t="str">
        <f>IF(X12="P","G",IF(X12="G","P",""))</f>
        <v>P</v>
      </c>
      <c r="E42" s="91">
        <f>IF(ISBLANK(AA12),"",AA12)</f>
        <v>15</v>
      </c>
      <c r="F42" s="92" t="str">
        <f>Z12</f>
        <v>/</v>
      </c>
      <c r="G42" s="93">
        <f>IF(ISBLANK(Y12),"",Y12)</f>
        <v>17</v>
      </c>
      <c r="H42" s="57" t="str">
        <f>IF(X18="P","G",IF(X18="G","P",""))</f>
        <v/>
      </c>
      <c r="I42" s="91" t="str">
        <f>IF(ISBLANK(AA18),"",AA18)</f>
        <v/>
      </c>
      <c r="J42" s="92" t="str">
        <f>Z18</f>
        <v xml:space="preserve"> </v>
      </c>
      <c r="K42" s="93" t="str">
        <f>IF(ISBLANK(Y18),"",Y18)</f>
        <v/>
      </c>
      <c r="L42" s="57" t="str">
        <f>IF(X24="P","G",IF(X24="G","P",""))</f>
        <v/>
      </c>
      <c r="M42" s="91" t="str">
        <f>IF(ISBLANK(AA24),"",AA24)</f>
        <v/>
      </c>
      <c r="N42" s="92" t="str">
        <f>Z24</f>
        <v xml:space="preserve"> </v>
      </c>
      <c r="O42" s="93" t="str">
        <f>IF(ISBLANK(Y24),"",Y24)</f>
        <v/>
      </c>
      <c r="P42" s="57" t="str">
        <f>IF(X30="P","G",IF(X30="G","P",""))</f>
        <v/>
      </c>
      <c r="Q42" s="91" t="str">
        <f>IF(ISBLANK(AA30),"",AA30)</f>
        <v/>
      </c>
      <c r="R42" s="92" t="str">
        <f>Z30</f>
        <v xml:space="preserve"> </v>
      </c>
      <c r="S42" s="93" t="str">
        <f>IF(ISBLANK(Y30),"",Y30)</f>
        <v/>
      </c>
      <c r="T42" s="57" t="str">
        <f>IF(X36="P","G",IF(X36="G","P",""))</f>
        <v/>
      </c>
      <c r="U42" s="91" t="str">
        <f>IF(ISBLANK(AA36),"",AA36)</f>
        <v/>
      </c>
      <c r="V42" s="92" t="str">
        <f>Z36</f>
        <v xml:space="preserve"> </v>
      </c>
      <c r="W42" s="93" t="str">
        <f>IF(ISBLANK(Y36),"",Y36)</f>
        <v/>
      </c>
      <c r="X42" s="110"/>
      <c r="Y42" s="111"/>
      <c r="Z42" s="111"/>
      <c r="AA42" s="112"/>
      <c r="AB42" s="57" t="str">
        <f>IF(AC42:AC46="","",IF(IF(AC42&gt;AE42,1,0)+IF(AC43&gt;AE43,1,0)+IF(AC44&gt;AE44,1,0)+IF(AC45&gt;AE45,1,0)+IF(AC46&gt;AE46,1,0)=3,"G","P"))</f>
        <v/>
      </c>
      <c r="AC42" s="58"/>
      <c r="AD42" s="59" t="str">
        <f>IF(ISBLANK(AC42)," ","/")</f>
        <v xml:space="preserve"> </v>
      </c>
      <c r="AE42" s="60"/>
      <c r="AF42" s="101"/>
      <c r="AG42" s="102"/>
      <c r="AH42" s="102"/>
      <c r="AI42" s="103"/>
      <c r="AJ42" s="104"/>
      <c r="AK42" s="105"/>
      <c r="AL42" s="106"/>
      <c r="AM42" s="107"/>
      <c r="AN42" s="108"/>
      <c r="AO42" s="109"/>
      <c r="AP42" s="53"/>
      <c r="AQ42" s="53"/>
      <c r="AR42" s="53"/>
      <c r="AS42" s="53"/>
    </row>
    <row r="43" spans="1:45" ht="15" customHeight="1" x14ac:dyDescent="0.25">
      <c r="A43" s="33"/>
      <c r="B43" s="11"/>
      <c r="C43" s="34"/>
      <c r="D43" s="57"/>
      <c r="E43" s="91">
        <f t="shared" ref="E43:E46" si="46">IF(ISBLANK(AA13),"",AA13)</f>
        <v>15</v>
      </c>
      <c r="F43" s="92" t="str">
        <f t="shared" ref="F43:F46" si="47">Z13</f>
        <v>/</v>
      </c>
      <c r="G43" s="93">
        <f t="shared" ref="G43:G46" si="48">IF(ISBLANK(Y13),"",Y13)</f>
        <v>17</v>
      </c>
      <c r="H43" s="57"/>
      <c r="I43" s="91" t="str">
        <f t="shared" ref="I43:I46" si="49">IF(ISBLANK(AA19),"",AA19)</f>
        <v/>
      </c>
      <c r="J43" s="92" t="str">
        <f t="shared" ref="J43:J46" si="50">Z19</f>
        <v xml:space="preserve"> </v>
      </c>
      <c r="K43" s="93" t="str">
        <f t="shared" ref="K43:K46" si="51">IF(ISBLANK(Y19),"",Y19)</f>
        <v/>
      </c>
      <c r="L43" s="57"/>
      <c r="M43" s="91" t="str">
        <f t="shared" ref="M43:M46" si="52">IF(ISBLANK(AA25),"",AA25)</f>
        <v/>
      </c>
      <c r="N43" s="92" t="str">
        <f t="shared" ref="N43:N46" si="53">Z25</f>
        <v xml:space="preserve"> </v>
      </c>
      <c r="O43" s="93" t="str">
        <f t="shared" ref="O43:O46" si="54">IF(ISBLANK(Y25),"",Y25)</f>
        <v/>
      </c>
      <c r="P43" s="57"/>
      <c r="Q43" s="91" t="str">
        <f t="shared" ref="Q43:Q46" si="55">IF(ISBLANK(AA31),"",AA31)</f>
        <v/>
      </c>
      <c r="R43" s="92" t="str">
        <f>Z31</f>
        <v xml:space="preserve"> </v>
      </c>
      <c r="S43" s="93" t="str">
        <f t="shared" ref="S43:S46" si="56">IF(ISBLANK(Y31),"",Y31)</f>
        <v/>
      </c>
      <c r="T43" s="57"/>
      <c r="U43" s="91" t="str">
        <f>IF(ISBLANK(AA37),"",AA37)</f>
        <v/>
      </c>
      <c r="V43" s="92" t="str">
        <f>Z37</f>
        <v xml:space="preserve"> </v>
      </c>
      <c r="W43" s="93" t="str">
        <f>IF(ISBLANK(Y37),"",Y37)</f>
        <v/>
      </c>
      <c r="X43" s="110"/>
      <c r="Y43" s="111"/>
      <c r="Z43" s="111"/>
      <c r="AA43" s="112"/>
      <c r="AB43" s="57"/>
      <c r="AC43" s="58"/>
      <c r="AD43" s="59" t="str">
        <f>IF(ISBLANK(AC43)," ","/")</f>
        <v xml:space="preserve"> </v>
      </c>
      <c r="AE43" s="60"/>
      <c r="AF43" s="101"/>
      <c r="AG43" s="102"/>
      <c r="AH43" s="102"/>
      <c r="AI43" s="103"/>
      <c r="AJ43" s="104"/>
      <c r="AK43" s="105"/>
      <c r="AL43" s="106"/>
      <c r="AM43" s="107"/>
      <c r="AN43" s="108"/>
      <c r="AO43" s="109"/>
      <c r="AP43" s="53"/>
      <c r="AQ43" s="53"/>
      <c r="AR43" s="53"/>
      <c r="AS43" s="53"/>
    </row>
    <row r="44" spans="1:45" ht="15" customHeight="1" x14ac:dyDescent="0.25">
      <c r="A44" s="33"/>
      <c r="B44" s="11"/>
      <c r="C44" s="34"/>
      <c r="D44" s="57"/>
      <c r="E44" s="91">
        <f t="shared" si="46"/>
        <v>15</v>
      </c>
      <c r="F44" s="92" t="str">
        <f t="shared" si="47"/>
        <v>/</v>
      </c>
      <c r="G44" s="93">
        <f t="shared" si="48"/>
        <v>2</v>
      </c>
      <c r="H44" s="57"/>
      <c r="I44" s="91" t="str">
        <f t="shared" si="49"/>
        <v/>
      </c>
      <c r="J44" s="92" t="str">
        <f t="shared" si="50"/>
        <v xml:space="preserve"> </v>
      </c>
      <c r="K44" s="93" t="str">
        <f t="shared" si="51"/>
        <v/>
      </c>
      <c r="L44" s="57"/>
      <c r="M44" s="91" t="str">
        <f t="shared" si="52"/>
        <v/>
      </c>
      <c r="N44" s="92" t="str">
        <f t="shared" si="53"/>
        <v xml:space="preserve"> </v>
      </c>
      <c r="O44" s="93" t="str">
        <f t="shared" si="54"/>
        <v/>
      </c>
      <c r="P44" s="57"/>
      <c r="Q44" s="91" t="str">
        <f t="shared" si="55"/>
        <v/>
      </c>
      <c r="R44" s="92" t="str">
        <f>Z32</f>
        <v xml:space="preserve"> </v>
      </c>
      <c r="S44" s="93" t="str">
        <f t="shared" si="56"/>
        <v/>
      </c>
      <c r="T44" s="57"/>
      <c r="U44" s="91" t="str">
        <f>IF(ISBLANK(AA38),"",AA38)</f>
        <v/>
      </c>
      <c r="V44" s="92" t="str">
        <f>Z38</f>
        <v xml:space="preserve"> </v>
      </c>
      <c r="W44" s="93" t="str">
        <f>IF(ISBLANK(Y38),"",Y38)</f>
        <v/>
      </c>
      <c r="X44" s="110"/>
      <c r="Y44" s="111"/>
      <c r="Z44" s="111"/>
      <c r="AA44" s="112"/>
      <c r="AB44" s="57"/>
      <c r="AC44" s="58"/>
      <c r="AD44" s="59" t="str">
        <f>IF(ISBLANK(AC44)," ","/")</f>
        <v xml:space="preserve"> </v>
      </c>
      <c r="AE44" s="58"/>
      <c r="AF44" s="101"/>
      <c r="AG44" s="102"/>
      <c r="AH44" s="102"/>
      <c r="AI44" s="103"/>
      <c r="AJ44" s="104"/>
      <c r="AK44" s="105"/>
      <c r="AL44" s="106"/>
      <c r="AM44" s="107"/>
      <c r="AN44" s="108"/>
      <c r="AO44" s="109"/>
      <c r="AP44" s="53"/>
      <c r="AQ44" s="53"/>
      <c r="AR44" s="53"/>
      <c r="AS44" s="53"/>
    </row>
    <row r="45" spans="1:45" ht="15" customHeight="1" x14ac:dyDescent="0.25">
      <c r="A45" s="33"/>
      <c r="B45" s="11"/>
      <c r="C45" s="34"/>
      <c r="D45" s="57"/>
      <c r="E45" s="91" t="str">
        <f t="shared" si="46"/>
        <v/>
      </c>
      <c r="F45" s="92" t="str">
        <f t="shared" si="47"/>
        <v xml:space="preserve"> </v>
      </c>
      <c r="G45" s="93" t="str">
        <f t="shared" si="48"/>
        <v/>
      </c>
      <c r="H45" s="57"/>
      <c r="I45" s="91" t="str">
        <f t="shared" si="49"/>
        <v/>
      </c>
      <c r="J45" s="92" t="str">
        <f t="shared" si="50"/>
        <v xml:space="preserve"> </v>
      </c>
      <c r="K45" s="93" t="str">
        <f t="shared" si="51"/>
        <v/>
      </c>
      <c r="L45" s="57"/>
      <c r="M45" s="91" t="str">
        <f t="shared" si="52"/>
        <v/>
      </c>
      <c r="N45" s="92" t="str">
        <f t="shared" si="53"/>
        <v xml:space="preserve"> </v>
      </c>
      <c r="O45" s="93" t="str">
        <f t="shared" si="54"/>
        <v/>
      </c>
      <c r="P45" s="57"/>
      <c r="Q45" s="91" t="str">
        <f t="shared" si="55"/>
        <v/>
      </c>
      <c r="R45" s="92" t="str">
        <f>Z33</f>
        <v xml:space="preserve"> </v>
      </c>
      <c r="S45" s="93" t="str">
        <f t="shared" si="56"/>
        <v/>
      </c>
      <c r="T45" s="57"/>
      <c r="U45" s="91" t="str">
        <f>IF(ISBLANK(AA39),"",AA39)</f>
        <v/>
      </c>
      <c r="V45" s="92" t="str">
        <f>Z39</f>
        <v xml:space="preserve"> </v>
      </c>
      <c r="W45" s="93" t="str">
        <f>IF(ISBLANK(Y39),"",Y39)</f>
        <v/>
      </c>
      <c r="X45" s="110"/>
      <c r="Y45" s="111"/>
      <c r="Z45" s="111"/>
      <c r="AA45" s="112"/>
      <c r="AB45" s="57"/>
      <c r="AC45" s="58"/>
      <c r="AD45" s="59" t="str">
        <f>IF(ISBLANK(AC45)," ","/")</f>
        <v xml:space="preserve"> </v>
      </c>
      <c r="AE45" s="58"/>
      <c r="AF45" s="101"/>
      <c r="AG45" s="102"/>
      <c r="AH45" s="102"/>
      <c r="AI45" s="103"/>
      <c r="AJ45" s="104"/>
      <c r="AK45" s="105"/>
      <c r="AL45" s="106"/>
      <c r="AM45" s="107"/>
      <c r="AN45" s="108"/>
      <c r="AO45" s="109"/>
      <c r="AP45" s="53"/>
      <c r="AQ45" s="53"/>
      <c r="AR45" s="53"/>
      <c r="AS45" s="53"/>
    </row>
    <row r="46" spans="1:45" ht="15" customHeight="1" x14ac:dyDescent="0.25">
      <c r="A46" s="33"/>
      <c r="B46" s="70"/>
      <c r="C46" s="71"/>
      <c r="D46" s="75"/>
      <c r="E46" s="95" t="str">
        <f t="shared" si="46"/>
        <v/>
      </c>
      <c r="F46" s="96" t="str">
        <f t="shared" si="47"/>
        <v xml:space="preserve"> </v>
      </c>
      <c r="G46" s="97" t="str">
        <f t="shared" si="48"/>
        <v/>
      </c>
      <c r="H46" s="75"/>
      <c r="I46" s="95" t="str">
        <f t="shared" si="49"/>
        <v/>
      </c>
      <c r="J46" s="96" t="str">
        <f t="shared" si="50"/>
        <v xml:space="preserve"> </v>
      </c>
      <c r="K46" s="97" t="str">
        <f t="shared" si="51"/>
        <v/>
      </c>
      <c r="L46" s="75"/>
      <c r="M46" s="95" t="str">
        <f t="shared" si="52"/>
        <v/>
      </c>
      <c r="N46" s="96" t="str">
        <f t="shared" si="53"/>
        <v xml:space="preserve"> </v>
      </c>
      <c r="O46" s="97" t="str">
        <f t="shared" si="54"/>
        <v/>
      </c>
      <c r="P46" s="75"/>
      <c r="Q46" s="95" t="str">
        <f t="shared" si="55"/>
        <v/>
      </c>
      <c r="R46" s="96" t="str">
        <f>Z34</f>
        <v xml:space="preserve"> </v>
      </c>
      <c r="S46" s="97" t="str">
        <f t="shared" si="56"/>
        <v/>
      </c>
      <c r="T46" s="75"/>
      <c r="U46" s="95" t="str">
        <f>IF(ISBLANK(AA40),"",AA40)</f>
        <v/>
      </c>
      <c r="V46" s="96" t="str">
        <f>Z40</f>
        <v xml:space="preserve"> </v>
      </c>
      <c r="W46" s="97" t="str">
        <f>IF(ISBLANK(Y40),"",Y40)</f>
        <v/>
      </c>
      <c r="X46" s="113"/>
      <c r="Y46" s="114"/>
      <c r="Z46" s="114"/>
      <c r="AA46" s="115"/>
      <c r="AB46" s="75"/>
      <c r="AC46" s="76"/>
      <c r="AD46" s="59" t="str">
        <f>IF(ISBLANK(AC46)," ","/")</f>
        <v xml:space="preserve"> </v>
      </c>
      <c r="AE46" s="76"/>
      <c r="AF46" s="116"/>
      <c r="AG46" s="117"/>
      <c r="AH46" s="117"/>
      <c r="AI46" s="118"/>
      <c r="AJ46" s="119"/>
      <c r="AK46" s="120"/>
      <c r="AL46" s="121"/>
      <c r="AM46" s="122"/>
      <c r="AN46" s="123"/>
      <c r="AO46" s="124"/>
      <c r="AP46" s="86"/>
      <c r="AQ46" s="86"/>
      <c r="AR46" s="86"/>
      <c r="AS46" s="86"/>
    </row>
    <row r="47" spans="1:45" ht="15" customHeight="1" x14ac:dyDescent="0.25">
      <c r="A47" s="33">
        <v>7</v>
      </c>
      <c r="B47" s="125"/>
      <c r="C47" s="126"/>
      <c r="D47" s="127" t="str">
        <f>IF(AB11="","",AB11)</f>
        <v/>
      </c>
      <c r="E47" s="128"/>
      <c r="F47" s="128"/>
      <c r="G47" s="129"/>
      <c r="H47" s="127" t="str">
        <f>IF(AB17="","",AB17)</f>
        <v/>
      </c>
      <c r="I47" s="128"/>
      <c r="J47" s="128"/>
      <c r="K47" s="129"/>
      <c r="L47" s="127" t="str">
        <f>IF(AB23="","",AB23)</f>
        <v/>
      </c>
      <c r="M47" s="128"/>
      <c r="N47" s="128"/>
      <c r="O47" s="129"/>
      <c r="P47" s="127" t="str">
        <f>IF(AB29="","",AB29)</f>
        <v/>
      </c>
      <c r="Q47" s="128"/>
      <c r="R47" s="128"/>
      <c r="S47" s="129"/>
      <c r="T47" s="127" t="str">
        <f>IF(AB35="","",AB35)</f>
        <v/>
      </c>
      <c r="U47" s="128"/>
      <c r="V47" s="128"/>
      <c r="W47" s="129"/>
      <c r="X47" s="127" t="str">
        <f>IF(AB41="","",AB41)</f>
        <v/>
      </c>
      <c r="Y47" s="128"/>
      <c r="Z47" s="128"/>
      <c r="AA47" s="129"/>
      <c r="AB47" s="98"/>
      <c r="AC47" s="99"/>
      <c r="AD47" s="99"/>
      <c r="AE47" s="130"/>
      <c r="AF47" s="131">
        <f>+AG47+AH47</f>
        <v>0</v>
      </c>
      <c r="AG47" s="132" t="str">
        <f>IF(COUNTIF(D48,"G")+COUNTIF(H48,"G")+COUNTIF(L48,"G")+COUNTIF(P48,"G")+COUNTIF(T48,"G")+COUNTIF(X48,"G")=0,"0",COUNTIF(D48,"G")+COUNTIF(H48,"G")+COUNTIF(L48,"G")+COUNTIF(P48,"G")+COUNTIF(T48,"G")+COUNTIF(X48,"G"))</f>
        <v>0</v>
      </c>
      <c r="AH47" s="132" t="str">
        <f>IF(COUNTIF(H48,"P")+COUNTIF(L48,"P")+COUNTIF(P48,"P")+COUNTIF(D48,"P")+COUNTIF(X48,"P")+COUNTIF(T48,"P")=0,"0",COUNTIF(H48,"P")+COUNTIF(L48,"P")+COUNTIF(P48,"P")+COUNTIF(D48,"P")+COUNTIF(X48,"P")+COUNTIF(T48,"P"))</f>
        <v>0</v>
      </c>
      <c r="AI47" s="133">
        <f>IF(AH47="","",+AG47-AH47)</f>
        <v>0</v>
      </c>
      <c r="AJ47" s="134">
        <f t="shared" ref="AJ47" si="57">IF(E48&gt;G48,1,0)+IF(E49&gt;G49,1,0)+IF(E50&gt;G50,1,0)+IF(E51&gt;G51,1,0)+IF(E52&gt;G52,1,0)+IF(I48&gt;K48,1,0)+IF(I49&gt;K49,1,0)+IF(I50&gt;K50,1,0)+IF(I51&gt;K51,1,0)+IF(I52&gt;K52,1,0)+IF(M48&gt;O48,1,0)+IF(M49&gt;O49,1,0)+IF(M50&gt;O50,1,0)+IF(M51&gt;O51,1,0)+IF(M52&gt;O52,1,0)+IF(Q48&gt;S48,1,0)+IF(Q49&gt;S49,1,0)+IF(Q50&gt;S50,1,0)+IF(Q51&gt;S51,1,0)+IF(Q52&gt;S52,1,0)+IF(U48&gt;W48,1,0)+IF(U49&gt;W49,1,0)+IF(U50&gt;W50,1,0)+IF(U51&gt;W51,1,0)+IF(U52&gt;W52,1,0)+IF(Y48&gt;AA48,1,0)+IF(Y49&gt;AA49,1,0)+IF(Y50&gt;AA50,1,0)+IF(Y51&gt;AA51,1,0)+IF(Y52&gt;AA52,1,0)+IF(AC48&gt;AE48,1,0)+IF(AC49&gt;AE49,1,0)+IF(AC50&gt;AE50,1,0)+IF(AC51&gt;AE51,1,0)+IF(AC52&gt;AE52,1,0)</f>
        <v>0</v>
      </c>
      <c r="AK47" s="135">
        <f t="shared" ref="AK47" si="58">-(IF(E48&lt;G48,1,0)+IF(E49&lt;G49,1,0)+IF(E50&lt;G50,1,0)+IF(E51&lt;G51,1,0)+IF(E52&lt;G52,1,0)+IF(I48&lt;K48,1,0)+IF(I49&lt;K49,1,0)+IF(I50&lt;K50,1,0)+IF(I51&lt;K51,1,0)+IF(I52&lt;K52,1,0)+IF(M48&lt;O48,1,0)+IF(M49&lt;O49,1,0)+IF(M50&lt;O50,1,0)+IF(M51&lt;O51,1,0)+IF(M52&lt;O52,1,0)+IF(Q48&lt;S48,1,0)+IF(Q49&lt;S49,1,0)+IF(Q50&lt;S50,1,0)+IF(Q51&lt;S51,1,0)+IF(Q52&lt;S52,1,0)+IF(U48&lt;W48,1,0)+IF(U49&lt;W49,1,0)+IF(U50&lt;W50,1,0)+IF(U51&lt;W51,1,0)+IF(U52&lt;W52,1,0)+IF(Y48&lt;AA48,1,0)+IF(Y49&lt;AA49,1,0)+IF(Y50&lt;AA50,1,0)+IF(Y51&lt;AA51,1,0)+IF(Y52&lt;AA52,1,0)+IF(AC48&lt;AE48,1,0)+IF(AC49&lt;AE49,1,0)+IF(AC50&lt;AE50,1,0)+IF(AC51&lt;AE51,1,0)+IF(AC52&lt;AE52,1,0))</f>
        <v>0</v>
      </c>
      <c r="AL47" s="136">
        <f t="shared" ref="AL47" si="59">+AJ47+AK47</f>
        <v>0</v>
      </c>
      <c r="AM47" s="137">
        <f>(SUM(I48:I52)+SUM(M48:M52)+SUM(Q48:Q52)+SUM(U48:U52)+SUM(Y48:Y52)+SUM(E48:E52))</f>
        <v>0</v>
      </c>
      <c r="AN47" s="138">
        <f>-(SUM(K48:K52)+SUM(O48:O52)+SUM(S48:S52)+SUM(W48:W52)+SUM(AA48:AA52)+SUM(G48:G52))</f>
        <v>0</v>
      </c>
      <c r="AO47" s="139">
        <f t="shared" ref="AO47" si="60">+AM47+AN47</f>
        <v>0</v>
      </c>
      <c r="AP47" s="140"/>
      <c r="AQ47" s="53">
        <f>_xlfn.RANK.EQ(AI47,$AI$11:$AI$52,0)</f>
        <v>3</v>
      </c>
      <c r="AR47" s="90">
        <f t="shared" ref="AR47" si="61">_xlfn.RANK.EQ(AL47,$AL$11:$AL$52,0)</f>
        <v>4</v>
      </c>
      <c r="AS47" s="90">
        <f t="shared" ref="AS47" si="62">_xlfn.RANK.EQ(AO47,$AO$11:$AO$52,0)</f>
        <v>3</v>
      </c>
    </row>
    <row r="48" spans="1:45" ht="15" customHeight="1" x14ac:dyDescent="0.25">
      <c r="A48" s="33"/>
      <c r="B48" s="11"/>
      <c r="C48" s="34"/>
      <c r="D48" s="57" t="str">
        <f>IF(AB12="P","G",IF(AB12="G","P",""))</f>
        <v/>
      </c>
      <c r="E48" s="91" t="str">
        <f>IF(ISBLANK(AE12),"",AE12)</f>
        <v/>
      </c>
      <c r="F48" s="92" t="str">
        <f>AD12</f>
        <v xml:space="preserve"> </v>
      </c>
      <c r="G48" s="93" t="str">
        <f>IF(ISBLANK(AC12),"",AC12)</f>
        <v/>
      </c>
      <c r="H48" s="57" t="str">
        <f>IF(AB18="P","G",IF(AB18="G","P",""))</f>
        <v/>
      </c>
      <c r="I48" s="91" t="str">
        <f>IF(ISBLANK(AE18),"",AE18)</f>
        <v/>
      </c>
      <c r="J48" s="92" t="str">
        <f>AD18</f>
        <v xml:space="preserve"> </v>
      </c>
      <c r="K48" s="93" t="str">
        <f>IF(ISBLANK(AC18),"",AC18)</f>
        <v/>
      </c>
      <c r="L48" s="57" t="str">
        <f>IF(AB24="P","G",IF(AB24="G","P",""))</f>
        <v/>
      </c>
      <c r="M48" s="91" t="str">
        <f>IF(ISBLANK(AE24),"",AE24)</f>
        <v/>
      </c>
      <c r="N48" s="92" t="str">
        <f>AD24</f>
        <v xml:space="preserve"> </v>
      </c>
      <c r="O48" s="93" t="str">
        <f>IF(ISBLANK(AC24),"",AC24)</f>
        <v/>
      </c>
      <c r="P48" s="57" t="str">
        <f>IF(AB30="P","G",IF(AB30="G","P",""))</f>
        <v/>
      </c>
      <c r="Q48" s="91" t="str">
        <f>IF(ISBLANK(AE30),"",AE30)</f>
        <v/>
      </c>
      <c r="R48" s="92" t="str">
        <f>AD30</f>
        <v xml:space="preserve"> </v>
      </c>
      <c r="S48" s="93" t="str">
        <f>IF(ISBLANK(AC30),"",AC30)</f>
        <v/>
      </c>
      <c r="T48" s="57" t="str">
        <f>IF(AB36="P","G",IF(AB36="G","P",""))</f>
        <v/>
      </c>
      <c r="U48" s="91" t="str">
        <f>IF(ISBLANK(AE36),"",AE36)</f>
        <v/>
      </c>
      <c r="V48" s="92" t="str">
        <f>AD36</f>
        <v xml:space="preserve"> </v>
      </c>
      <c r="W48" s="93" t="str">
        <f>IF(ISBLANK(AC36),"",AC36)</f>
        <v/>
      </c>
      <c r="X48" s="57" t="str">
        <f>IF(AB42="P","G",IF(AB42="G","P",""))</f>
        <v/>
      </c>
      <c r="Y48" s="91" t="str">
        <f>IF(ISBLANK(AE42),"",AE42)</f>
        <v/>
      </c>
      <c r="Z48" s="92" t="str">
        <f>AD42</f>
        <v xml:space="preserve"> </v>
      </c>
      <c r="AA48" s="93" t="str">
        <f>IF(ISBLANK(AC42),"",AC42)</f>
        <v/>
      </c>
      <c r="AB48" s="110"/>
      <c r="AC48" s="111"/>
      <c r="AD48" s="111"/>
      <c r="AE48" s="141"/>
      <c r="AF48" s="101"/>
      <c r="AG48" s="102"/>
      <c r="AH48" s="102"/>
      <c r="AI48" s="103"/>
      <c r="AJ48" s="104"/>
      <c r="AK48" s="105"/>
      <c r="AL48" s="106"/>
      <c r="AM48" s="107"/>
      <c r="AN48" s="108"/>
      <c r="AO48" s="109"/>
      <c r="AP48" s="142"/>
      <c r="AQ48" s="53"/>
      <c r="AR48" s="53"/>
      <c r="AS48" s="53"/>
    </row>
    <row r="49" spans="1:45" ht="15" customHeight="1" x14ac:dyDescent="0.25">
      <c r="A49" s="33"/>
      <c r="B49" s="11"/>
      <c r="C49" s="34"/>
      <c r="D49" s="57"/>
      <c r="E49" s="91" t="str">
        <f t="shared" ref="E49:E52" si="63">IF(ISBLANK(AE13),"",AE13)</f>
        <v/>
      </c>
      <c r="F49" s="92" t="str">
        <f t="shared" ref="F49:F52" si="64">AD13</f>
        <v xml:space="preserve"> </v>
      </c>
      <c r="G49" s="93" t="str">
        <f t="shared" ref="G49:G52" si="65">IF(ISBLANK(AC13),"",AC13)</f>
        <v/>
      </c>
      <c r="H49" s="57"/>
      <c r="I49" s="91" t="str">
        <f t="shared" ref="I49:I52" si="66">IF(ISBLANK(AE19),"",AE19)</f>
        <v/>
      </c>
      <c r="J49" s="92" t="str">
        <f t="shared" ref="J49:J52" si="67">AD19</f>
        <v xml:space="preserve"> </v>
      </c>
      <c r="K49" s="93" t="str">
        <f t="shared" ref="K49:K52" si="68">IF(ISBLANK(AC19),"",AC19)</f>
        <v/>
      </c>
      <c r="L49" s="57"/>
      <c r="M49" s="91" t="str">
        <f t="shared" ref="M49:M52" si="69">IF(ISBLANK(AE25),"",AE25)</f>
        <v/>
      </c>
      <c r="N49" s="92" t="str">
        <f t="shared" ref="N49:N52" si="70">AD25</f>
        <v xml:space="preserve"> </v>
      </c>
      <c r="O49" s="93" t="str">
        <f t="shared" ref="O49:O52" si="71">IF(ISBLANK(AC25),"",AC25)</f>
        <v/>
      </c>
      <c r="P49" s="57"/>
      <c r="Q49" s="91" t="str">
        <f t="shared" ref="Q49:Q52" si="72">IF(ISBLANK(AE31),"",AE31)</f>
        <v/>
      </c>
      <c r="R49" s="92" t="str">
        <f t="shared" ref="R49:R52" si="73">AD31</f>
        <v xml:space="preserve"> </v>
      </c>
      <c r="S49" s="93" t="str">
        <f t="shared" ref="S49:S52" si="74">IF(ISBLANK(AC31),"",AC31)</f>
        <v/>
      </c>
      <c r="T49" s="57"/>
      <c r="U49" s="91" t="str">
        <f t="shared" ref="U49:U52" si="75">IF(ISBLANK(AE37),"",AE37)</f>
        <v/>
      </c>
      <c r="V49" s="92" t="str">
        <f>AD37</f>
        <v xml:space="preserve"> </v>
      </c>
      <c r="W49" s="93" t="str">
        <f t="shared" ref="W49:W52" si="76">IF(ISBLANK(AC37),"",AC37)</f>
        <v/>
      </c>
      <c r="X49" s="57"/>
      <c r="Y49" s="91" t="str">
        <f>IF(ISBLANK(AE43),"",AE43)</f>
        <v/>
      </c>
      <c r="Z49" s="92" t="str">
        <f>AD43</f>
        <v xml:space="preserve"> </v>
      </c>
      <c r="AA49" s="93" t="str">
        <f>IF(ISBLANK(AC43),"",AC43)</f>
        <v/>
      </c>
      <c r="AB49" s="110"/>
      <c r="AC49" s="111"/>
      <c r="AD49" s="111"/>
      <c r="AE49" s="141"/>
      <c r="AF49" s="101"/>
      <c r="AG49" s="102"/>
      <c r="AH49" s="102"/>
      <c r="AI49" s="103"/>
      <c r="AJ49" s="104"/>
      <c r="AK49" s="105"/>
      <c r="AL49" s="106"/>
      <c r="AM49" s="107"/>
      <c r="AN49" s="108"/>
      <c r="AO49" s="109"/>
      <c r="AP49" s="142"/>
      <c r="AQ49" s="53"/>
      <c r="AR49" s="53"/>
      <c r="AS49" s="53"/>
    </row>
    <row r="50" spans="1:45" ht="15" customHeight="1" x14ac:dyDescent="0.25">
      <c r="A50" s="33"/>
      <c r="B50" s="11"/>
      <c r="C50" s="34"/>
      <c r="D50" s="57"/>
      <c r="E50" s="91" t="str">
        <f t="shared" si="63"/>
        <v/>
      </c>
      <c r="F50" s="92" t="str">
        <f t="shared" si="64"/>
        <v xml:space="preserve"> </v>
      </c>
      <c r="G50" s="93" t="str">
        <f t="shared" si="65"/>
        <v/>
      </c>
      <c r="H50" s="57"/>
      <c r="I50" s="91" t="str">
        <f t="shared" si="66"/>
        <v/>
      </c>
      <c r="J50" s="92" t="str">
        <f t="shared" si="67"/>
        <v xml:space="preserve"> </v>
      </c>
      <c r="K50" s="93" t="str">
        <f t="shared" si="68"/>
        <v/>
      </c>
      <c r="L50" s="57"/>
      <c r="M50" s="91" t="str">
        <f t="shared" si="69"/>
        <v/>
      </c>
      <c r="N50" s="92" t="str">
        <f t="shared" si="70"/>
        <v xml:space="preserve"> </v>
      </c>
      <c r="O50" s="93" t="str">
        <f t="shared" si="71"/>
        <v/>
      </c>
      <c r="P50" s="57"/>
      <c r="Q50" s="91" t="str">
        <f t="shared" si="72"/>
        <v/>
      </c>
      <c r="R50" s="92" t="str">
        <f t="shared" si="73"/>
        <v xml:space="preserve"> </v>
      </c>
      <c r="S50" s="93" t="str">
        <f t="shared" si="74"/>
        <v/>
      </c>
      <c r="T50" s="57"/>
      <c r="U50" s="91" t="str">
        <f t="shared" si="75"/>
        <v/>
      </c>
      <c r="V50" s="92" t="str">
        <f>AD38</f>
        <v xml:space="preserve"> </v>
      </c>
      <c r="W50" s="93" t="str">
        <f t="shared" si="76"/>
        <v/>
      </c>
      <c r="X50" s="57"/>
      <c r="Y50" s="91" t="str">
        <f>IF(ISBLANK(AE44),"",AE44)</f>
        <v/>
      </c>
      <c r="Z50" s="92" t="str">
        <f>AD44</f>
        <v xml:space="preserve"> </v>
      </c>
      <c r="AA50" s="93" t="str">
        <f>IF(ISBLANK(AC44),"",AC44)</f>
        <v/>
      </c>
      <c r="AB50" s="110"/>
      <c r="AC50" s="111"/>
      <c r="AD50" s="111"/>
      <c r="AE50" s="141"/>
      <c r="AF50" s="101"/>
      <c r="AG50" s="102"/>
      <c r="AH50" s="102"/>
      <c r="AI50" s="103"/>
      <c r="AJ50" s="104"/>
      <c r="AK50" s="105"/>
      <c r="AL50" s="106"/>
      <c r="AM50" s="107"/>
      <c r="AN50" s="108"/>
      <c r="AO50" s="109"/>
      <c r="AP50" s="142"/>
      <c r="AQ50" s="53"/>
      <c r="AR50" s="53"/>
      <c r="AS50" s="53"/>
    </row>
    <row r="51" spans="1:45" ht="15" customHeight="1" x14ac:dyDescent="0.25">
      <c r="A51" s="33"/>
      <c r="B51" s="11"/>
      <c r="C51" s="34"/>
      <c r="D51" s="57"/>
      <c r="E51" s="91" t="str">
        <f t="shared" si="63"/>
        <v/>
      </c>
      <c r="F51" s="92" t="str">
        <f t="shared" si="64"/>
        <v xml:space="preserve"> </v>
      </c>
      <c r="G51" s="93" t="str">
        <f t="shared" si="65"/>
        <v/>
      </c>
      <c r="H51" s="57"/>
      <c r="I51" s="91" t="str">
        <f t="shared" si="66"/>
        <v/>
      </c>
      <c r="J51" s="92" t="str">
        <f t="shared" si="67"/>
        <v xml:space="preserve"> </v>
      </c>
      <c r="K51" s="93" t="str">
        <f t="shared" si="68"/>
        <v/>
      </c>
      <c r="L51" s="57"/>
      <c r="M51" s="91" t="str">
        <f t="shared" si="69"/>
        <v/>
      </c>
      <c r="N51" s="92" t="str">
        <f t="shared" si="70"/>
        <v xml:space="preserve"> </v>
      </c>
      <c r="O51" s="93" t="str">
        <f t="shared" si="71"/>
        <v/>
      </c>
      <c r="P51" s="57"/>
      <c r="Q51" s="91" t="str">
        <f t="shared" si="72"/>
        <v/>
      </c>
      <c r="R51" s="92" t="str">
        <f t="shared" si="73"/>
        <v xml:space="preserve"> </v>
      </c>
      <c r="S51" s="93" t="str">
        <f t="shared" si="74"/>
        <v/>
      </c>
      <c r="T51" s="57"/>
      <c r="U51" s="91" t="str">
        <f t="shared" si="75"/>
        <v/>
      </c>
      <c r="V51" s="92" t="str">
        <f>AD39</f>
        <v xml:space="preserve"> </v>
      </c>
      <c r="W51" s="93" t="str">
        <f t="shared" si="76"/>
        <v/>
      </c>
      <c r="X51" s="57"/>
      <c r="Y51" s="91" t="str">
        <f>IF(ISBLANK(AE45),"",AE45)</f>
        <v/>
      </c>
      <c r="Z51" s="92" t="str">
        <f>AD45</f>
        <v xml:space="preserve"> </v>
      </c>
      <c r="AA51" s="93" t="str">
        <f>IF(ISBLANK(AC45),"",AC45)</f>
        <v/>
      </c>
      <c r="AB51" s="110"/>
      <c r="AC51" s="111"/>
      <c r="AD51" s="111"/>
      <c r="AE51" s="141"/>
      <c r="AF51" s="101"/>
      <c r="AG51" s="102"/>
      <c r="AH51" s="102"/>
      <c r="AI51" s="103"/>
      <c r="AJ51" s="104"/>
      <c r="AK51" s="105"/>
      <c r="AL51" s="106"/>
      <c r="AM51" s="107"/>
      <c r="AN51" s="108"/>
      <c r="AO51" s="109"/>
      <c r="AP51" s="142"/>
      <c r="AQ51" s="53"/>
      <c r="AR51" s="53"/>
      <c r="AS51" s="53"/>
    </row>
    <row r="52" spans="1:45" ht="15" customHeight="1" x14ac:dyDescent="0.25">
      <c r="A52" s="33"/>
      <c r="B52" s="70"/>
      <c r="C52" s="71"/>
      <c r="D52" s="75"/>
      <c r="E52" s="95" t="str">
        <f t="shared" si="63"/>
        <v/>
      </c>
      <c r="F52" s="96" t="str">
        <f t="shared" si="64"/>
        <v xml:space="preserve"> </v>
      </c>
      <c r="G52" s="97" t="str">
        <f t="shared" si="65"/>
        <v/>
      </c>
      <c r="H52" s="75"/>
      <c r="I52" s="95" t="str">
        <f t="shared" si="66"/>
        <v/>
      </c>
      <c r="J52" s="96" t="str">
        <f t="shared" si="67"/>
        <v xml:space="preserve"> </v>
      </c>
      <c r="K52" s="97" t="str">
        <f t="shared" si="68"/>
        <v/>
      </c>
      <c r="L52" s="75"/>
      <c r="M52" s="95" t="str">
        <f t="shared" si="69"/>
        <v/>
      </c>
      <c r="N52" s="96" t="str">
        <f t="shared" si="70"/>
        <v xml:space="preserve"> </v>
      </c>
      <c r="O52" s="97" t="str">
        <f t="shared" si="71"/>
        <v/>
      </c>
      <c r="P52" s="75"/>
      <c r="Q52" s="95" t="str">
        <f t="shared" si="72"/>
        <v/>
      </c>
      <c r="R52" s="96" t="str">
        <f t="shared" si="73"/>
        <v xml:space="preserve"> </v>
      </c>
      <c r="S52" s="97" t="str">
        <f t="shared" si="74"/>
        <v/>
      </c>
      <c r="T52" s="75"/>
      <c r="U52" s="95" t="str">
        <f t="shared" si="75"/>
        <v/>
      </c>
      <c r="V52" s="96" t="str">
        <f>AD40</f>
        <v xml:space="preserve"> </v>
      </c>
      <c r="W52" s="97" t="str">
        <f t="shared" si="76"/>
        <v/>
      </c>
      <c r="X52" s="75"/>
      <c r="Y52" s="95" t="str">
        <f>IF(ISBLANK(AE46),"",AE46)</f>
        <v/>
      </c>
      <c r="Z52" s="96" t="str">
        <f>AD46</f>
        <v xml:space="preserve"> </v>
      </c>
      <c r="AA52" s="97" t="str">
        <f>IF(ISBLANK(AC46),"",AC46)</f>
        <v/>
      </c>
      <c r="AB52" s="113"/>
      <c r="AC52" s="114"/>
      <c r="AD52" s="114"/>
      <c r="AE52" s="143"/>
      <c r="AF52" s="116"/>
      <c r="AG52" s="117"/>
      <c r="AH52" s="117"/>
      <c r="AI52" s="118"/>
      <c r="AJ52" s="119"/>
      <c r="AK52" s="120"/>
      <c r="AL52" s="121"/>
      <c r="AM52" s="122"/>
      <c r="AN52" s="123"/>
      <c r="AO52" s="124"/>
      <c r="AP52" s="144"/>
      <c r="AQ52" s="86"/>
      <c r="AR52" s="86"/>
      <c r="AS52" s="86"/>
    </row>
    <row r="54" spans="1:45" ht="136.5" customHeight="1" x14ac:dyDescent="0.25"/>
    <row r="55" spans="1:45" ht="36.6" x14ac:dyDescent="0.6">
      <c r="A55" s="3" t="s">
        <v>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1:45" ht="36.6" x14ac:dyDescent="0.6">
      <c r="A56" s="4" t="s">
        <v>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5"/>
    </row>
    <row r="57" spans="1:45" ht="36.6" x14ac:dyDescent="0.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5"/>
    </row>
    <row r="58" spans="1:45" ht="36.6" x14ac:dyDescent="0.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5"/>
    </row>
    <row r="59" spans="1:45" ht="36.6" x14ac:dyDescent="0.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5"/>
    </row>
    <row r="60" spans="1:45" ht="32.4" x14ac:dyDescent="0.5">
      <c r="B60" s="7" t="s">
        <v>2</v>
      </c>
      <c r="C60" s="8" t="s">
        <v>3</v>
      </c>
      <c r="D60" s="8"/>
      <c r="E60" s="8"/>
      <c r="F60" s="8"/>
      <c r="G60" s="8"/>
      <c r="H60" s="8"/>
      <c r="I60" s="8"/>
      <c r="J60" s="8"/>
      <c r="K60" s="8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</row>
    <row r="61" spans="1:45" ht="33" thickBot="1" x14ac:dyDescent="0.55000000000000004">
      <c r="B61" s="10" t="s">
        <v>4</v>
      </c>
      <c r="C61" s="11" t="s">
        <v>33</v>
      </c>
      <c r="D61" s="11"/>
      <c r="E61" s="11"/>
      <c r="F61" s="11"/>
      <c r="G61" s="11"/>
      <c r="H61" s="11"/>
      <c r="I61" s="11"/>
      <c r="J61" s="11"/>
      <c r="K61" s="11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H61" s="9"/>
      <c r="AI61" s="9"/>
      <c r="AJ61" s="9"/>
      <c r="AK61" s="9"/>
      <c r="AL61" s="9"/>
      <c r="AM61" s="9"/>
      <c r="AN61" s="9"/>
      <c r="AO61" s="9"/>
      <c r="AP61" s="9"/>
      <c r="AQ61" s="9"/>
    </row>
    <row r="62" spans="1:45" ht="31.2" x14ac:dyDescent="0.45">
      <c r="AF62" s="12" t="s">
        <v>6</v>
      </c>
      <c r="AG62" s="13"/>
      <c r="AH62" s="13"/>
      <c r="AI62" s="14"/>
      <c r="AJ62" s="15" t="s">
        <v>7</v>
      </c>
      <c r="AK62" s="16"/>
      <c r="AL62" s="17"/>
      <c r="AM62" s="18" t="s">
        <v>8</v>
      </c>
      <c r="AN62" s="19"/>
      <c r="AO62" s="20"/>
      <c r="AP62" s="145" t="s">
        <v>9</v>
      </c>
      <c r="AQ62" s="21" t="s">
        <v>9</v>
      </c>
    </row>
    <row r="63" spans="1:45" ht="33" customHeight="1" x14ac:dyDescent="0.5">
      <c r="B63" s="10" t="s">
        <v>10</v>
      </c>
      <c r="C63" s="10"/>
      <c r="D63" s="22">
        <v>1</v>
      </c>
      <c r="E63" s="22"/>
      <c r="F63" s="22"/>
      <c r="G63" s="22"/>
      <c r="H63" s="22">
        <v>2</v>
      </c>
      <c r="I63" s="22"/>
      <c r="J63" s="22"/>
      <c r="K63" s="22"/>
      <c r="L63" s="22">
        <v>3</v>
      </c>
      <c r="M63" s="22"/>
      <c r="N63" s="22"/>
      <c r="O63" s="22"/>
      <c r="P63" s="22">
        <v>4</v>
      </c>
      <c r="Q63" s="22"/>
      <c r="R63" s="22"/>
      <c r="S63" s="22"/>
      <c r="T63" s="22">
        <v>5</v>
      </c>
      <c r="U63" s="22"/>
      <c r="V63" s="22"/>
      <c r="W63" s="22"/>
      <c r="X63" s="22">
        <v>6</v>
      </c>
      <c r="Y63" s="22"/>
      <c r="Z63" s="22"/>
      <c r="AA63" s="22"/>
      <c r="AB63" s="22">
        <v>7</v>
      </c>
      <c r="AC63" s="22"/>
      <c r="AD63" s="22"/>
      <c r="AE63" s="22"/>
      <c r="AF63" s="23" t="s">
        <v>11</v>
      </c>
      <c r="AG63" s="24" t="s">
        <v>12</v>
      </c>
      <c r="AH63" s="24" t="s">
        <v>13</v>
      </c>
      <c r="AI63" s="25" t="s">
        <v>14</v>
      </c>
      <c r="AJ63" s="26" t="s">
        <v>12</v>
      </c>
      <c r="AK63" s="27" t="s">
        <v>13</v>
      </c>
      <c r="AL63" s="28" t="s">
        <v>14</v>
      </c>
      <c r="AM63" s="29" t="s">
        <v>12</v>
      </c>
      <c r="AN63" s="30" t="s">
        <v>13</v>
      </c>
      <c r="AO63" s="31" t="s">
        <v>14</v>
      </c>
      <c r="AP63" s="145"/>
      <c r="AQ63" s="21" t="s">
        <v>6</v>
      </c>
    </row>
    <row r="64" spans="1:45" ht="16.5" customHeight="1" x14ac:dyDescent="0.25">
      <c r="A64" s="33">
        <v>1</v>
      </c>
      <c r="B64" s="11" t="s">
        <v>34</v>
      </c>
      <c r="C64" s="34"/>
      <c r="D64" s="35"/>
      <c r="E64" s="36"/>
      <c r="F64" s="36"/>
      <c r="G64" s="37"/>
      <c r="H64" s="38" t="s">
        <v>35</v>
      </c>
      <c r="I64" s="39"/>
      <c r="J64" s="39"/>
      <c r="K64" s="40"/>
      <c r="L64" s="38" t="s">
        <v>36</v>
      </c>
      <c r="M64" s="39"/>
      <c r="N64" s="39"/>
      <c r="O64" s="40"/>
      <c r="P64" s="38" t="s">
        <v>37</v>
      </c>
      <c r="Q64" s="39"/>
      <c r="R64" s="39"/>
      <c r="S64" s="40"/>
      <c r="T64" s="38"/>
      <c r="U64" s="39"/>
      <c r="V64" s="39"/>
      <c r="W64" s="40"/>
      <c r="X64" s="38"/>
      <c r="Y64" s="39"/>
      <c r="Z64" s="39"/>
      <c r="AA64" s="40"/>
      <c r="AB64" s="41"/>
      <c r="AC64" s="42"/>
      <c r="AD64" s="42"/>
      <c r="AE64" s="43"/>
      <c r="AF64" s="44">
        <f>+AG64+AH64</f>
        <v>3</v>
      </c>
      <c r="AG64" s="45">
        <f>IF(COUNTIF(H65,"G")+COUNTIF(L65,"G")+COUNTIF(P65,"G")+COUNTIF(T65,"G")+COUNTIF(X65,"G")+COUNTIF(AB65,"G")=0,"0",COUNTIF(H65,"G")+COUNTIF(L65,"G")+COUNTIF(P65,"G")+COUNTIF(T65,"G")+COUNTIF(X65,"G")+COUNTIF(AB65,"G"))</f>
        <v>3</v>
      </c>
      <c r="AH64" s="45" t="str">
        <f>IF(COUNTIF(H65,"P")+COUNTIF(L65,"P")+COUNTIF(P65,"P")+COUNTIF(T65,"P")+COUNTIF(X65,"P")+COUNTIF(AB65,"P")=0,"0",COUNTIF(H65,"P")+COUNTIF(L65,"P")+COUNTIF(P65,"P")+COUNTIF(T65,"P")+COUNTIF(X65,"P")+COUNTIF(AB65,"P"))</f>
        <v>0</v>
      </c>
      <c r="AI64" s="46">
        <f>IF(AH64="","",+AG64-AH64)</f>
        <v>3</v>
      </c>
      <c r="AJ64" s="47">
        <f t="shared" ref="AJ64" si="77">IF(E65&gt;G65,1,0)+IF(E66&gt;G66,1,0)+IF(E67&gt;G67,1,0)+IF(E68&gt;G68,1,0)+IF(E69&gt;G69,1,0)+IF(I65&gt;K65,1,0)+IF(I66&gt;K66,1,0)+IF(I67&gt;K67,1,0)+IF(I68&gt;K68,1,0)+IF(I69&gt;K69,1,0)+IF(M65&gt;O65,1,0)+IF(M66&gt;O66,1,0)+IF(M67&gt;O67,1,0)+IF(M68&gt;O68,1,0)+IF(M69&gt;O69,1,0)+IF(Q65&gt;S65,1,0)+IF(Q66&gt;S66,1,0)+IF(Q67&gt;S67,1,0)+IF(Q68&gt;S68,1,0)+IF(Q69&gt;S69,1,0)+IF(U65&gt;W65,1,0)+IF(U66&gt;W66,1,0)+IF(U67&gt;W67,1,0)+IF(U68&gt;W68,1,0)+IF(U69&gt;W69,1,0)+IF(Y65&gt;AA65,1,0)+IF(Y66&gt;AA66,1,0)+IF(Y67&gt;AA67,1,0)+IF(Y68&gt;AA68,1,0)+IF(Y69&gt;AA69,1,0)+IF(AC65&gt;AE65,1,0)+IF(AC66&gt;AE66,1,0)+IF(AC67&gt;AE67,1,0)+IF(AC68&gt;AE68,1,0)+IF(AC69&gt;AE69,1,0)</f>
        <v>9</v>
      </c>
      <c r="AK64" s="48">
        <f>-(IF(E65&lt;G65,1,0)+IF(E66&lt;G66,1,0)+IF(E67&lt;G67,1,0)+IF(E68&lt;G68,1,0)+IF(E69&lt;G69,1,0)+IF(I65&lt;K65,1,0)+IF(I66&lt;K66,1,0)+IF(I67&lt;K67,1,0)+IF(I68&lt;K68,1,0)+IF(I69&lt;K69,1,0)+IF(M65&lt;O65,1,0)+IF(M66&lt;O66,1,0)+IF(M67&lt;O67,1,0)+IF(M68&lt;O68,1,0)+IF(M69&lt;O69,1,0)+IF(Q65&lt;S65,1,0)+IF(Q66&lt;S66,1,0)+IF(Q67&lt;S67,1,0)+IF(Q68&lt;S68,1,0)+IF(Q69&lt;S69,1,0)+IF(U65&lt;W65,1,0)+IF(U66&lt;W66,1,0)+IF(U67&lt;W67,1,0)+IF(U68&lt;W68,1,0)+IF(U69&lt;W69,1,0)+IF(Y65&lt;AA65,1,0)+IF(Y66&lt;AA66,1,0)+IF(Y67&lt;AA67,1,0)+IF(Y68&lt;AA68,1,0)+IF(Y69&lt;AA69,1,0)+IF(AC65&lt;AE65,1,0)+IF(AC66&lt;AE66,1,0)+IF(AC67&lt;AE67,1,0)+IF(AC68&lt;AE68,1,0)+IF(AC69&lt;AE69,1,0))</f>
        <v>0</v>
      </c>
      <c r="AL64" s="49">
        <f>+AJ64+AK64</f>
        <v>9</v>
      </c>
      <c r="AM64" s="50">
        <f>(SUM(I65:I69)+SUM(M65:M69)+SUM(Q65:Q69)+SUM(U65:U69)+SUM(Y65:Y69)+SUM(AC65:AC69))</f>
        <v>99</v>
      </c>
      <c r="AN64" s="51">
        <f>-(SUM(K65:K69)+SUM(O65:O69)+SUM(S65:S69)+SUM(W65:W69)+SUM(AA65:AA69)+SUM(AE65:AE69))</f>
        <v>-24</v>
      </c>
      <c r="AO64" s="52">
        <f>+AM64+AN64</f>
        <v>75</v>
      </c>
      <c r="AP64" s="146" t="s">
        <v>20</v>
      </c>
      <c r="AQ64" s="53" t="e">
        <f>_xlfn.RANK.EQ(AI64,$AI$11:$AI$52,0)</f>
        <v>#N/A</v>
      </c>
    </row>
    <row r="65" spans="1:43" ht="16.5" customHeight="1" x14ac:dyDescent="0.25">
      <c r="A65" s="33"/>
      <c r="B65" s="11"/>
      <c r="C65" s="34"/>
      <c r="D65" s="54"/>
      <c r="E65" s="55"/>
      <c r="F65" s="55"/>
      <c r="G65" s="56"/>
      <c r="H65" s="57" t="str">
        <f>IF(I65:I69="","",IF(IF(I65&gt;K65,1,0)+IF(I66&gt;K66,1,0)+IF(I67&gt;K67,1,0)+IF(I68&gt;K68,1,0)+IF(I69&gt;K69,1,0)=3,"G","P"))</f>
        <v>G</v>
      </c>
      <c r="I65" s="58">
        <v>11</v>
      </c>
      <c r="J65" s="59" t="str">
        <f>IF(ISBLANK(I65)," ","/")</f>
        <v>/</v>
      </c>
      <c r="K65" s="60">
        <v>2</v>
      </c>
      <c r="L65" s="57" t="str">
        <f>IF(M65:M69="","",IF(IF(M65&gt;O65,1,0)+IF(M66&gt;O66,1,0)+IF(M67&gt;O67,1,0)+IF(M68&gt;O68,1,0)+IF(M69&gt;O69,1,0)=3,"G","P"))</f>
        <v>G</v>
      </c>
      <c r="M65" s="58">
        <v>11</v>
      </c>
      <c r="N65" s="59" t="str">
        <f>IF(ISBLANK(M65)," ","/")</f>
        <v>/</v>
      </c>
      <c r="O65" s="60">
        <v>0</v>
      </c>
      <c r="P65" s="57" t="str">
        <f>IF(Q65:Q69="","",IF(IF(Q65&gt;S65,1,0)+IF(Q66&gt;S66,1,0)+IF(Q67&gt;S67,1,0)+IF(Q68&gt;S68,1,0)+IF(Q69&gt;S69,1,0)=3,"G","P"))</f>
        <v>G</v>
      </c>
      <c r="Q65" s="58">
        <v>11</v>
      </c>
      <c r="R65" s="59" t="str">
        <f>IF(ISBLANK(Q65)," ","/")</f>
        <v>/</v>
      </c>
      <c r="S65" s="60">
        <v>2</v>
      </c>
      <c r="T65" s="57" t="str">
        <f>IF(U65:U69="","",IF(IF(U65&gt;W65,1,0)+IF(U66&gt;W66,1,0)+IF(U67&gt;W67,1,0)+IF(U68&gt;W68,1,0)+IF(U69&gt;W69,1,0)=3,"G","P"))</f>
        <v/>
      </c>
      <c r="U65" s="58"/>
      <c r="V65" s="59" t="str">
        <f>IF(ISBLANK(U65)," ","/")</f>
        <v xml:space="preserve"> </v>
      </c>
      <c r="W65" s="60"/>
      <c r="X65" s="57" t="str">
        <f>IF(Y65:Y69="","",IF(IF(Y65&gt;AA65,1,0)+IF(Y66&gt;AA66,1,0)+IF(Y67&gt;AA67,1,0)+IF(Y68&gt;AA68,1,0)+IF(Y69&gt;AA69,1,0)=3,"G","P"))</f>
        <v/>
      </c>
      <c r="Y65" s="58"/>
      <c r="Z65" s="59" t="str">
        <f>IF(ISBLANK(Y65)," ","/")</f>
        <v xml:space="preserve"> </v>
      </c>
      <c r="AA65" s="60"/>
      <c r="AB65" s="57" t="str">
        <f>IF(AC65:AC69="","",IF(IF(AC65&gt;AE65,1,0)+IF(AC66&gt;AE66,1,0)+IF(AC67&gt;AE67,1,0)+IF(AC68&gt;AE68,1,0)+IF(AC69&gt;AE69,1,0)=3,"G","P"))</f>
        <v/>
      </c>
      <c r="AC65" s="58"/>
      <c r="AD65" s="59" t="str">
        <f>IF(ISBLANK(AC65)," ","/")</f>
        <v xml:space="preserve"> </v>
      </c>
      <c r="AE65" s="60"/>
      <c r="AF65" s="61"/>
      <c r="AG65" s="62"/>
      <c r="AH65" s="62"/>
      <c r="AI65" s="63"/>
      <c r="AJ65" s="64"/>
      <c r="AK65" s="65"/>
      <c r="AL65" s="66"/>
      <c r="AM65" s="67"/>
      <c r="AN65" s="68"/>
      <c r="AO65" s="69"/>
      <c r="AP65" s="146"/>
      <c r="AQ65" s="53"/>
    </row>
    <row r="66" spans="1:43" ht="16.5" customHeight="1" x14ac:dyDescent="0.25">
      <c r="A66" s="33"/>
      <c r="B66" s="11"/>
      <c r="C66" s="34"/>
      <c r="D66" s="54"/>
      <c r="E66" s="55"/>
      <c r="F66" s="55"/>
      <c r="G66" s="56"/>
      <c r="H66" s="57"/>
      <c r="I66" s="58">
        <v>11</v>
      </c>
      <c r="J66" s="59" t="str">
        <f>IF(ISBLANK(I66)," ","/")</f>
        <v>/</v>
      </c>
      <c r="K66" s="60">
        <v>8</v>
      </c>
      <c r="L66" s="57"/>
      <c r="M66" s="58">
        <v>11</v>
      </c>
      <c r="N66" s="59" t="str">
        <f>IF(ISBLANK(M66)," ","/")</f>
        <v>/</v>
      </c>
      <c r="O66" s="60">
        <v>0</v>
      </c>
      <c r="P66" s="57"/>
      <c r="Q66" s="58">
        <v>11</v>
      </c>
      <c r="R66" s="59" t="str">
        <f>IF(ISBLANK(Q66)," ","/")</f>
        <v>/</v>
      </c>
      <c r="S66" s="60">
        <v>1</v>
      </c>
      <c r="T66" s="57"/>
      <c r="U66" s="58"/>
      <c r="V66" s="59" t="str">
        <f>IF(ISBLANK(U66)," ","/")</f>
        <v xml:space="preserve"> </v>
      </c>
      <c r="W66" s="60"/>
      <c r="X66" s="57"/>
      <c r="Y66" s="58"/>
      <c r="Z66" s="59" t="str">
        <f>IF(ISBLANK(Y66)," ","/")</f>
        <v xml:space="preserve"> </v>
      </c>
      <c r="AA66" s="60"/>
      <c r="AB66" s="57"/>
      <c r="AC66" s="58"/>
      <c r="AD66" s="59" t="str">
        <f>IF(ISBLANK(AC66)," ","/")</f>
        <v xml:space="preserve"> </v>
      </c>
      <c r="AE66" s="60"/>
      <c r="AF66" s="61"/>
      <c r="AG66" s="62"/>
      <c r="AH66" s="62"/>
      <c r="AI66" s="63"/>
      <c r="AJ66" s="64"/>
      <c r="AK66" s="65"/>
      <c r="AL66" s="66"/>
      <c r="AM66" s="67"/>
      <c r="AN66" s="68"/>
      <c r="AO66" s="69"/>
      <c r="AP66" s="146"/>
      <c r="AQ66" s="53"/>
    </row>
    <row r="67" spans="1:43" ht="16.5" customHeight="1" x14ac:dyDescent="0.25">
      <c r="A67" s="33"/>
      <c r="B67" s="11"/>
      <c r="C67" s="34"/>
      <c r="D67" s="54"/>
      <c r="E67" s="55"/>
      <c r="F67" s="55"/>
      <c r="G67" s="56"/>
      <c r="H67" s="57"/>
      <c r="I67" s="58">
        <v>11</v>
      </c>
      <c r="J67" s="59" t="str">
        <f>IF(ISBLANK(I67)," ","/")</f>
        <v>/</v>
      </c>
      <c r="K67" s="58">
        <v>6</v>
      </c>
      <c r="L67" s="57"/>
      <c r="M67" s="58">
        <v>11</v>
      </c>
      <c r="N67" s="59" t="str">
        <f>IF(ISBLANK(M67)," ","/")</f>
        <v>/</v>
      </c>
      <c r="O67" s="58">
        <v>0</v>
      </c>
      <c r="P67" s="57"/>
      <c r="Q67" s="58">
        <v>11</v>
      </c>
      <c r="R67" s="59" t="str">
        <f>IF(ISBLANK(Q67)," ","/")</f>
        <v>/</v>
      </c>
      <c r="S67" s="58">
        <v>5</v>
      </c>
      <c r="T67" s="57"/>
      <c r="U67" s="58"/>
      <c r="V67" s="59" t="str">
        <f>IF(ISBLANK(U67)," ","/")</f>
        <v xml:space="preserve"> </v>
      </c>
      <c r="W67" s="58"/>
      <c r="X67" s="57"/>
      <c r="Y67" s="58"/>
      <c r="Z67" s="59" t="str">
        <f>IF(ISBLANK(Y67)," ","/")</f>
        <v xml:space="preserve"> </v>
      </c>
      <c r="AA67" s="58"/>
      <c r="AB67" s="57"/>
      <c r="AC67" s="58"/>
      <c r="AD67" s="59" t="str">
        <f>IF(ISBLANK(AC67)," ","/")</f>
        <v xml:space="preserve"> </v>
      </c>
      <c r="AE67" s="58"/>
      <c r="AF67" s="61"/>
      <c r="AG67" s="62"/>
      <c r="AH67" s="62"/>
      <c r="AI67" s="63"/>
      <c r="AJ67" s="64"/>
      <c r="AK67" s="65"/>
      <c r="AL67" s="66"/>
      <c r="AM67" s="67"/>
      <c r="AN67" s="68"/>
      <c r="AO67" s="69"/>
      <c r="AP67" s="146"/>
      <c r="AQ67" s="53"/>
    </row>
    <row r="68" spans="1:43" ht="16.5" customHeight="1" x14ac:dyDescent="0.25">
      <c r="A68" s="33"/>
      <c r="B68" s="11"/>
      <c r="C68" s="34"/>
      <c r="D68" s="54"/>
      <c r="E68" s="55"/>
      <c r="F68" s="55"/>
      <c r="G68" s="56"/>
      <c r="H68" s="57"/>
      <c r="I68" s="58"/>
      <c r="J68" s="59" t="str">
        <f>IF(ISBLANK(I68)," ","/")</f>
        <v xml:space="preserve"> </v>
      </c>
      <c r="K68" s="58"/>
      <c r="L68" s="57"/>
      <c r="M68" s="58"/>
      <c r="N68" s="59" t="str">
        <f>IF(ISBLANK(M68)," ","/")</f>
        <v xml:space="preserve"> </v>
      </c>
      <c r="O68" s="58"/>
      <c r="P68" s="57"/>
      <c r="Q68" s="58"/>
      <c r="R68" s="59" t="str">
        <f>IF(ISBLANK(Q68)," ","/")</f>
        <v xml:space="preserve"> </v>
      </c>
      <c r="S68" s="58"/>
      <c r="T68" s="57"/>
      <c r="U68" s="58"/>
      <c r="V68" s="59" t="str">
        <f>IF(ISBLANK(U68)," ","/")</f>
        <v xml:space="preserve"> </v>
      </c>
      <c r="W68" s="58"/>
      <c r="X68" s="57"/>
      <c r="Y68" s="58"/>
      <c r="Z68" s="59" t="str">
        <f>IF(ISBLANK(Y68)," ","/")</f>
        <v xml:space="preserve"> </v>
      </c>
      <c r="AA68" s="58"/>
      <c r="AB68" s="57"/>
      <c r="AC68" s="58"/>
      <c r="AD68" s="59" t="str">
        <f>IF(ISBLANK(AC68)," ","/")</f>
        <v xml:space="preserve"> </v>
      </c>
      <c r="AE68" s="58"/>
      <c r="AF68" s="61"/>
      <c r="AG68" s="62"/>
      <c r="AH68" s="62"/>
      <c r="AI68" s="63"/>
      <c r="AJ68" s="64"/>
      <c r="AK68" s="65"/>
      <c r="AL68" s="66"/>
      <c r="AM68" s="67"/>
      <c r="AN68" s="68"/>
      <c r="AO68" s="69"/>
      <c r="AP68" s="146"/>
      <c r="AQ68" s="53"/>
    </row>
    <row r="69" spans="1:43" ht="16.5" customHeight="1" x14ac:dyDescent="0.25">
      <c r="A69" s="33"/>
      <c r="B69" s="70"/>
      <c r="C69" s="71"/>
      <c r="D69" s="72"/>
      <c r="E69" s="73"/>
      <c r="F69" s="73"/>
      <c r="G69" s="74"/>
      <c r="H69" s="75"/>
      <c r="I69" s="76"/>
      <c r="J69" s="59" t="str">
        <f>IF(ISBLANK(I69)," ","/")</f>
        <v xml:space="preserve"> </v>
      </c>
      <c r="K69" s="76"/>
      <c r="L69" s="75"/>
      <c r="M69" s="76"/>
      <c r="N69" s="59" t="str">
        <f>IF(ISBLANK(M69)," ","/")</f>
        <v xml:space="preserve"> </v>
      </c>
      <c r="O69" s="76"/>
      <c r="P69" s="75"/>
      <c r="Q69" s="76"/>
      <c r="R69" s="59" t="str">
        <f>IF(ISBLANK(Q69)," ","/")</f>
        <v xml:space="preserve"> </v>
      </c>
      <c r="S69" s="76"/>
      <c r="T69" s="75"/>
      <c r="U69" s="76"/>
      <c r="V69" s="59" t="str">
        <f>IF(ISBLANK(U69)," ","/")</f>
        <v xml:space="preserve"> </v>
      </c>
      <c r="W69" s="76"/>
      <c r="X69" s="75"/>
      <c r="Y69" s="76"/>
      <c r="Z69" s="59" t="str">
        <f>IF(ISBLANK(Y69)," ","/")</f>
        <v xml:space="preserve"> </v>
      </c>
      <c r="AA69" s="76"/>
      <c r="AB69" s="75"/>
      <c r="AC69" s="76"/>
      <c r="AD69" s="59" t="str">
        <f>IF(ISBLANK(AC69)," ","/")</f>
        <v xml:space="preserve"> </v>
      </c>
      <c r="AE69" s="76"/>
      <c r="AF69" s="77"/>
      <c r="AG69" s="78"/>
      <c r="AH69" s="78"/>
      <c r="AI69" s="79"/>
      <c r="AJ69" s="80"/>
      <c r="AK69" s="81"/>
      <c r="AL69" s="82"/>
      <c r="AM69" s="83"/>
      <c r="AN69" s="84"/>
      <c r="AO69" s="85"/>
      <c r="AP69" s="147"/>
      <c r="AQ69" s="86"/>
    </row>
    <row r="70" spans="1:43" ht="16.5" customHeight="1" x14ac:dyDescent="0.25">
      <c r="A70" s="33">
        <v>2</v>
      </c>
      <c r="B70" s="11" t="s">
        <v>38</v>
      </c>
      <c r="C70" s="34"/>
      <c r="D70" s="87" t="str">
        <f>IF(H64="","",H64)</f>
        <v>JUE 17:45</v>
      </c>
      <c r="E70" s="88"/>
      <c r="F70" s="88"/>
      <c r="G70" s="89"/>
      <c r="H70" s="35"/>
      <c r="I70" s="36"/>
      <c r="J70" s="36"/>
      <c r="K70" s="37"/>
      <c r="L70" s="38" t="s">
        <v>39</v>
      </c>
      <c r="M70" s="39"/>
      <c r="N70" s="39"/>
      <c r="O70" s="40"/>
      <c r="P70" s="38" t="s">
        <v>40</v>
      </c>
      <c r="Q70" s="39"/>
      <c r="R70" s="39"/>
      <c r="S70" s="40"/>
      <c r="T70" s="38"/>
      <c r="U70" s="39"/>
      <c r="V70" s="39"/>
      <c r="W70" s="40"/>
      <c r="X70" s="38"/>
      <c r="Y70" s="39"/>
      <c r="Z70" s="39"/>
      <c r="AA70" s="40"/>
      <c r="AB70" s="41"/>
      <c r="AC70" s="42"/>
      <c r="AD70" s="42"/>
      <c r="AE70" s="43"/>
      <c r="AF70" s="44">
        <f>+AG70+AH70</f>
        <v>3</v>
      </c>
      <c r="AG70" s="45">
        <f>IF(COUNTIF(D71,"G")+COUNTIF(L71,"G")+COUNTIF(P71,"G")+COUNTIF(T71,"G")+COUNTIF(X71,"G")+COUNTIF(AB71,"G")=0,"0",COUNTIF(D71,"G")+COUNTIF(L71,"G")+COUNTIF(P71,"G")+COUNTIF(T71,"G")+COUNTIF(X71,"G")+COUNTIF(AB71,"G"))</f>
        <v>2</v>
      </c>
      <c r="AH70" s="45">
        <f>IF(COUNTIF(D71,"P")+COUNTIF(L71,"P")+COUNTIF(P71,"P")+COUNTIF(T71,"P")+COUNTIF(X71,"P")+COUNTIF(AB71,"P")=0,"0",COUNTIF(D71,"P")+COUNTIF(L71,"P")+COUNTIF(P71,"P")+COUNTIF(T71,"P")+COUNTIF(X71,"P")+COUNTIF(AB71,"P"))</f>
        <v>1</v>
      </c>
      <c r="AI70" s="46">
        <f>IF(AH70="","",+AG70-AH70)</f>
        <v>1</v>
      </c>
      <c r="AJ70" s="47">
        <f t="shared" ref="AJ70" si="78">IF(E71&gt;G71,1,0)+IF(E72&gt;G72,1,0)+IF(E73&gt;G73,1,0)+IF(E74&gt;G74,1,0)+IF(E75&gt;G75,1,0)+IF(I71&gt;K71,1,0)+IF(I72&gt;K72,1,0)+IF(I73&gt;K73,1,0)+IF(I74&gt;K74,1,0)+IF(I75&gt;K75,1,0)+IF(M71&gt;O71,1,0)+IF(M72&gt;O72,1,0)+IF(M73&gt;O73,1,0)+IF(M74&gt;O74,1,0)+IF(M75&gt;O75,1,0)+IF(Q71&gt;S71,1,0)+IF(Q72&gt;S72,1,0)+IF(Q73&gt;S73,1,0)+IF(Q74&gt;S74,1,0)+IF(Q75&gt;S75,1,0)+IF(U71&gt;W71,1,0)+IF(U72&gt;W72,1,0)+IF(U73&gt;W73,1,0)+IF(U74&gt;W74,1,0)+IF(U75&gt;W75,1,0)+IF(Y71&gt;AA71,1,0)+IF(Y72&gt;AA72,1,0)+IF(Y73&gt;AA73,1,0)+IF(Y74&gt;AA74,1,0)+IF(Y75&gt;AA75,1,0)+IF(AC71&gt;AE71,1,0)+IF(AC72&gt;AE72,1,0)+IF(AC73&gt;AE73,1,0)+IF(AC74&gt;AE74,1,0)+IF(AC75&gt;AE75,1,0)</f>
        <v>6</v>
      </c>
      <c r="AK70" s="48">
        <f t="shared" ref="AK70" si="79">-(IF(E71&lt;G71,1,0)+IF(E72&lt;G72,1,0)+IF(E73&lt;G73,1,0)+IF(E74&lt;G74,1,0)+IF(E75&lt;G75,1,0)+IF(I71&lt;K71,1,0)+IF(I72&lt;K72,1,0)+IF(I73&lt;K73,1,0)+IF(I74&lt;K74,1,0)+IF(I75&lt;K75,1,0)+IF(M71&lt;O71,1,0)+IF(M72&lt;O72,1,0)+IF(M73&lt;O73,1,0)+IF(M74&lt;O74,1,0)+IF(M75&lt;O75,1,0)+IF(Q71&lt;S71,1,0)+IF(Q72&lt;S72,1,0)+IF(Q73&lt;S73,1,0)+IF(Q74&lt;S74,1,0)+IF(Q75&lt;S75,1,0)+IF(U71&lt;W71,1,0)+IF(U72&lt;W72,1,0)+IF(U73&lt;W73,1,0)+IF(U74&lt;W74,1,0)+IF(U75&lt;W75,1,0)+IF(Y71&lt;AA71,1,0)+IF(Y72&lt;AA72,1,0)+IF(Y73&lt;AA73,1,0)+IF(Y74&lt;AA74,1,0)+IF(Y75&lt;AA75,1,0)+IF(AC71&lt;AE71,1,0)+IF(AC72&lt;AE72,1,0)+IF(AC73&lt;AE73,1,0)+IF(AC74&lt;AE74,1,0)+IF(AC75&lt;AE75,1,0))</f>
        <v>-3</v>
      </c>
      <c r="AL70" s="49">
        <f t="shared" ref="AL70" si="80">+AJ70+AK70</f>
        <v>3</v>
      </c>
      <c r="AM70" s="50">
        <f>(SUM(E71:E75)+SUM(M71:M75)+SUM(Q71:Q75)+SUM(U71:U75)+SUM(Y71:Y75)+SUM(AC71:AC75))</f>
        <v>82</v>
      </c>
      <c r="AN70" s="51">
        <f>-(SUM(G71:G75)+SUM(O71:O75)+SUM(S71:S75)+SUM(W71:W75)+SUM(AA71:AA75)+SUM(AE71:AE75))</f>
        <v>-68</v>
      </c>
      <c r="AO70" s="52">
        <f t="shared" ref="AO70" si="81">+AM70+AN70</f>
        <v>14</v>
      </c>
      <c r="AP70" s="146" t="s">
        <v>30</v>
      </c>
      <c r="AQ70" s="53" t="e">
        <f>_xlfn.RANK.EQ(AI70,$AI$11:$AI$52,0)</f>
        <v>#N/A</v>
      </c>
    </row>
    <row r="71" spans="1:43" ht="16.5" customHeight="1" x14ac:dyDescent="0.25">
      <c r="A71" s="33"/>
      <c r="B71" s="11"/>
      <c r="C71" s="34"/>
      <c r="D71" s="57" t="str">
        <f>IF(H65="P","G",IF(H65="G","P",""))</f>
        <v>P</v>
      </c>
      <c r="E71" s="91">
        <f>IF(ISBLANK(K65),"",K65)</f>
        <v>2</v>
      </c>
      <c r="F71" s="92" t="str">
        <f>J65</f>
        <v>/</v>
      </c>
      <c r="G71" s="93">
        <f>IF(ISBLANK(I65),"",I65)</f>
        <v>11</v>
      </c>
      <c r="H71" s="54"/>
      <c r="I71" s="94"/>
      <c r="J71" s="94"/>
      <c r="K71" s="56"/>
      <c r="L71" s="57" t="str">
        <f>IF(M71:M75="","",IF(IF(M71&gt;O71,1,0)+IF(M72&gt;O72,1,0)+IF(M73&gt;O73,1,0)+IF(M74&gt;O74,1,0)+IF(M75&gt;O75,1,0)=3,"G","P"))</f>
        <v>G</v>
      </c>
      <c r="M71" s="58">
        <v>11</v>
      </c>
      <c r="N71" s="59" t="str">
        <f>IF(ISBLANK(M71)," ","/")</f>
        <v>/</v>
      </c>
      <c r="O71" s="60">
        <v>9</v>
      </c>
      <c r="P71" s="57" t="str">
        <f>IF(Q71:Q75="","",IF(IF(Q71&gt;S71,1,0)+IF(Q72&gt;S72,1,0)+IF(Q73&gt;S73,1,0)+IF(Q74&gt;S74,1,0)+IF(Q75&gt;S75,1,0)=3,"G","P"))</f>
        <v>G</v>
      </c>
      <c r="Q71" s="58">
        <v>11</v>
      </c>
      <c r="R71" s="59" t="str">
        <f>IF(ISBLANK(Q71)," ","/")</f>
        <v>/</v>
      </c>
      <c r="S71" s="60">
        <v>9</v>
      </c>
      <c r="T71" s="57" t="str">
        <f>IF(U71:U75="","",IF(IF(U71&gt;W71,1,0)+IF(U72&gt;W72,1,0)+IF(U73&gt;W73,1,0)+IF(U74&gt;W74,1,0)+IF(U75&gt;W75,1,0)=3,"G","P"))</f>
        <v/>
      </c>
      <c r="U71" s="58"/>
      <c r="V71" s="59" t="str">
        <f>IF(ISBLANK(U71)," ","/")</f>
        <v xml:space="preserve"> </v>
      </c>
      <c r="W71" s="60"/>
      <c r="X71" s="57" t="str">
        <f>IF(Y71:Y75="","",IF(IF(Y71&gt;AA71,1,0)+IF(Y72&gt;AA72,1,0)+IF(Y73&gt;AA73,1,0)+IF(Y74&gt;AA74,1,0)+IF(Y75&gt;AA75,1,0)=3,"G","P"))</f>
        <v/>
      </c>
      <c r="Y71" s="58"/>
      <c r="Z71" s="59" t="str">
        <f>IF(ISBLANK(Y71)," ","/")</f>
        <v xml:space="preserve"> </v>
      </c>
      <c r="AA71" s="60"/>
      <c r="AB71" s="57" t="str">
        <f>IF(AC71:AC75="","",IF(IF(AC71&gt;AE71,1,0)+IF(AC72&gt;AE72,1,0)+IF(AC73&gt;AE73,1,0)+IF(AC74&gt;AE74,1,0)+IF(AC75&gt;AE75,1,0)=3,"G","P"))</f>
        <v/>
      </c>
      <c r="AC71" s="58"/>
      <c r="AD71" s="59" t="str">
        <f>IF(ISBLANK(AC71)," ","/")</f>
        <v xml:space="preserve"> </v>
      </c>
      <c r="AE71" s="60"/>
      <c r="AF71" s="61"/>
      <c r="AG71" s="62"/>
      <c r="AH71" s="62"/>
      <c r="AI71" s="63"/>
      <c r="AJ71" s="64"/>
      <c r="AK71" s="65"/>
      <c r="AL71" s="66"/>
      <c r="AM71" s="67"/>
      <c r="AN71" s="68"/>
      <c r="AO71" s="69"/>
      <c r="AP71" s="146"/>
      <c r="AQ71" s="53"/>
    </row>
    <row r="72" spans="1:43" ht="16.5" customHeight="1" x14ac:dyDescent="0.25">
      <c r="A72" s="33"/>
      <c r="B72" s="11"/>
      <c r="C72" s="34"/>
      <c r="D72" s="57"/>
      <c r="E72" s="91">
        <f>IF(ISBLANK(K66),"",K66)</f>
        <v>8</v>
      </c>
      <c r="F72" s="92" t="str">
        <f>J66</f>
        <v>/</v>
      </c>
      <c r="G72" s="93">
        <f>IF(ISBLANK(I66),"",I66)</f>
        <v>11</v>
      </c>
      <c r="H72" s="54"/>
      <c r="I72" s="94"/>
      <c r="J72" s="94"/>
      <c r="K72" s="56"/>
      <c r="L72" s="57"/>
      <c r="M72" s="58">
        <v>11</v>
      </c>
      <c r="N72" s="59" t="str">
        <f>IF(ISBLANK(M72)," ","/")</f>
        <v>/</v>
      </c>
      <c r="O72" s="60">
        <v>3</v>
      </c>
      <c r="P72" s="57"/>
      <c r="Q72" s="58">
        <v>11</v>
      </c>
      <c r="R72" s="59" t="str">
        <f>IF(ISBLANK(Q72)," ","/")</f>
        <v>/</v>
      </c>
      <c r="S72" s="60">
        <v>6</v>
      </c>
      <c r="T72" s="57"/>
      <c r="U72" s="58"/>
      <c r="V72" s="59" t="str">
        <f>IF(ISBLANK(U72)," ","/")</f>
        <v xml:space="preserve"> </v>
      </c>
      <c r="W72" s="60"/>
      <c r="X72" s="57"/>
      <c r="Y72" s="58"/>
      <c r="Z72" s="59" t="str">
        <f>IF(ISBLANK(Y72)," ","/")</f>
        <v xml:space="preserve"> </v>
      </c>
      <c r="AA72" s="60"/>
      <c r="AB72" s="57"/>
      <c r="AC72" s="58"/>
      <c r="AD72" s="59" t="str">
        <f>IF(ISBLANK(AC72)," ","/")</f>
        <v xml:space="preserve"> </v>
      </c>
      <c r="AE72" s="60"/>
      <c r="AF72" s="61"/>
      <c r="AG72" s="62"/>
      <c r="AH72" s="62"/>
      <c r="AI72" s="63"/>
      <c r="AJ72" s="64"/>
      <c r="AK72" s="65"/>
      <c r="AL72" s="66"/>
      <c r="AM72" s="67"/>
      <c r="AN72" s="68"/>
      <c r="AO72" s="69"/>
      <c r="AP72" s="146"/>
      <c r="AQ72" s="53"/>
    </row>
    <row r="73" spans="1:43" ht="16.5" customHeight="1" x14ac:dyDescent="0.25">
      <c r="A73" s="33"/>
      <c r="B73" s="11"/>
      <c r="C73" s="34"/>
      <c r="D73" s="57"/>
      <c r="E73" s="91">
        <f>IF(ISBLANK(K67),"",K67)</f>
        <v>6</v>
      </c>
      <c r="F73" s="92" t="str">
        <f>J67</f>
        <v>/</v>
      </c>
      <c r="G73" s="93">
        <f>IF(ISBLANK(I67),"",I67)</f>
        <v>11</v>
      </c>
      <c r="H73" s="54"/>
      <c r="I73" s="94"/>
      <c r="J73" s="94"/>
      <c r="K73" s="56"/>
      <c r="L73" s="57"/>
      <c r="M73" s="58">
        <v>11</v>
      </c>
      <c r="N73" s="59" t="str">
        <f>IF(ISBLANK(M73)," ","/")</f>
        <v>/</v>
      </c>
      <c r="O73" s="58">
        <v>2</v>
      </c>
      <c r="P73" s="57"/>
      <c r="Q73" s="58">
        <v>11</v>
      </c>
      <c r="R73" s="59" t="str">
        <f>IF(ISBLANK(Q73)," ","/")</f>
        <v>/</v>
      </c>
      <c r="S73" s="58">
        <v>6</v>
      </c>
      <c r="T73" s="57"/>
      <c r="U73" s="58"/>
      <c r="V73" s="59" t="str">
        <f>IF(ISBLANK(U73)," ","/")</f>
        <v xml:space="preserve"> </v>
      </c>
      <c r="W73" s="58"/>
      <c r="X73" s="57"/>
      <c r="Y73" s="58"/>
      <c r="Z73" s="59" t="str">
        <f>IF(ISBLANK(Y73)," ","/")</f>
        <v xml:space="preserve"> </v>
      </c>
      <c r="AA73" s="58"/>
      <c r="AB73" s="57"/>
      <c r="AC73" s="58"/>
      <c r="AD73" s="59" t="str">
        <f>IF(ISBLANK(AC73)," ","/")</f>
        <v xml:space="preserve"> </v>
      </c>
      <c r="AE73" s="58"/>
      <c r="AF73" s="61"/>
      <c r="AG73" s="62"/>
      <c r="AH73" s="62"/>
      <c r="AI73" s="63"/>
      <c r="AJ73" s="64"/>
      <c r="AK73" s="65"/>
      <c r="AL73" s="66"/>
      <c r="AM73" s="67"/>
      <c r="AN73" s="68"/>
      <c r="AO73" s="69"/>
      <c r="AP73" s="146"/>
      <c r="AQ73" s="53"/>
    </row>
    <row r="74" spans="1:43" ht="16.5" customHeight="1" x14ac:dyDescent="0.25">
      <c r="A74" s="33"/>
      <c r="B74" s="11"/>
      <c r="C74" s="34"/>
      <c r="D74" s="57"/>
      <c r="E74" s="91" t="str">
        <f>IF(ISBLANK(K68),"",K68)</f>
        <v/>
      </c>
      <c r="F74" s="92" t="str">
        <f>J68</f>
        <v xml:space="preserve"> </v>
      </c>
      <c r="G74" s="93" t="str">
        <f>IF(ISBLANK(I68),"",I68)</f>
        <v/>
      </c>
      <c r="H74" s="54"/>
      <c r="I74" s="94"/>
      <c r="J74" s="94"/>
      <c r="K74" s="56"/>
      <c r="L74" s="57"/>
      <c r="M74" s="58"/>
      <c r="N74" s="59" t="str">
        <f>IF(ISBLANK(M74)," ","/")</f>
        <v xml:space="preserve"> </v>
      </c>
      <c r="O74" s="58"/>
      <c r="P74" s="57"/>
      <c r="Q74" s="58"/>
      <c r="R74" s="59" t="str">
        <f>IF(ISBLANK(Q74)," ","/")</f>
        <v xml:space="preserve"> </v>
      </c>
      <c r="S74" s="58"/>
      <c r="T74" s="57"/>
      <c r="U74" s="58"/>
      <c r="V74" s="59" t="str">
        <f>IF(ISBLANK(U74)," ","/")</f>
        <v xml:space="preserve"> </v>
      </c>
      <c r="W74" s="58"/>
      <c r="X74" s="57"/>
      <c r="Y74" s="58"/>
      <c r="Z74" s="59" t="str">
        <f>IF(ISBLANK(Y74)," ","/")</f>
        <v xml:space="preserve"> </v>
      </c>
      <c r="AA74" s="58"/>
      <c r="AB74" s="57"/>
      <c r="AC74" s="58"/>
      <c r="AD74" s="59" t="str">
        <f>IF(ISBLANK(AC74)," ","/")</f>
        <v xml:space="preserve"> </v>
      </c>
      <c r="AE74" s="58"/>
      <c r="AF74" s="61"/>
      <c r="AG74" s="62"/>
      <c r="AH74" s="62"/>
      <c r="AI74" s="63"/>
      <c r="AJ74" s="64"/>
      <c r="AK74" s="65"/>
      <c r="AL74" s="66"/>
      <c r="AM74" s="67"/>
      <c r="AN74" s="68"/>
      <c r="AO74" s="69"/>
      <c r="AP74" s="146"/>
      <c r="AQ74" s="53"/>
    </row>
    <row r="75" spans="1:43" ht="16.5" customHeight="1" x14ac:dyDescent="0.25">
      <c r="A75" s="33"/>
      <c r="B75" s="70"/>
      <c r="C75" s="71"/>
      <c r="D75" s="75"/>
      <c r="E75" s="95" t="str">
        <f>IF(ISBLANK(K69),"",K69)</f>
        <v/>
      </c>
      <c r="F75" s="96" t="str">
        <f>J69</f>
        <v xml:space="preserve"> </v>
      </c>
      <c r="G75" s="97" t="str">
        <f>IF(ISBLANK(I69),"",I69)</f>
        <v/>
      </c>
      <c r="H75" s="72"/>
      <c r="I75" s="73"/>
      <c r="J75" s="73"/>
      <c r="K75" s="74"/>
      <c r="L75" s="75"/>
      <c r="M75" s="76"/>
      <c r="N75" s="59" t="str">
        <f>IF(ISBLANK(M75)," ","/")</f>
        <v xml:space="preserve"> </v>
      </c>
      <c r="O75" s="76"/>
      <c r="P75" s="75"/>
      <c r="Q75" s="76"/>
      <c r="R75" s="59" t="str">
        <f>IF(ISBLANK(Q75)," ","/")</f>
        <v xml:space="preserve"> </v>
      </c>
      <c r="S75" s="76"/>
      <c r="T75" s="75"/>
      <c r="U75" s="76"/>
      <c r="V75" s="59" t="str">
        <f>IF(ISBLANK(U75)," ","/")</f>
        <v xml:space="preserve"> </v>
      </c>
      <c r="W75" s="76"/>
      <c r="X75" s="75"/>
      <c r="Y75" s="76"/>
      <c r="Z75" s="59" t="str">
        <f>IF(ISBLANK(Y75)," ","/")</f>
        <v xml:space="preserve"> </v>
      </c>
      <c r="AA75" s="76"/>
      <c r="AB75" s="75"/>
      <c r="AC75" s="76"/>
      <c r="AD75" s="59" t="str">
        <f>IF(ISBLANK(AC75)," ","/")</f>
        <v xml:space="preserve"> </v>
      </c>
      <c r="AE75" s="76"/>
      <c r="AF75" s="77"/>
      <c r="AG75" s="78"/>
      <c r="AH75" s="78"/>
      <c r="AI75" s="79"/>
      <c r="AJ75" s="80"/>
      <c r="AK75" s="81"/>
      <c r="AL75" s="82"/>
      <c r="AM75" s="83"/>
      <c r="AN75" s="84"/>
      <c r="AO75" s="85"/>
      <c r="AP75" s="147"/>
      <c r="AQ75" s="86"/>
    </row>
    <row r="76" spans="1:43" ht="16.5" customHeight="1" x14ac:dyDescent="0.25">
      <c r="A76" s="33">
        <v>3</v>
      </c>
      <c r="B76" s="11" t="s">
        <v>41</v>
      </c>
      <c r="C76" s="34"/>
      <c r="D76" s="87" t="str">
        <f>IF(L64="","",L64)</f>
        <v>MIE 18:45</v>
      </c>
      <c r="E76" s="88"/>
      <c r="F76" s="88"/>
      <c r="G76" s="89"/>
      <c r="H76" s="87" t="str">
        <f>IF(L70="","",L70)</f>
        <v>MAR 18:00</v>
      </c>
      <c r="I76" s="88"/>
      <c r="J76" s="88"/>
      <c r="K76" s="89"/>
      <c r="L76" s="35"/>
      <c r="M76" s="36"/>
      <c r="N76" s="36"/>
      <c r="O76" s="37"/>
      <c r="P76" s="38" t="s">
        <v>22</v>
      </c>
      <c r="Q76" s="39"/>
      <c r="R76" s="39"/>
      <c r="S76" s="40"/>
      <c r="T76" s="38"/>
      <c r="U76" s="39"/>
      <c r="V76" s="39"/>
      <c r="W76" s="40"/>
      <c r="X76" s="38"/>
      <c r="Y76" s="39"/>
      <c r="Z76" s="39"/>
      <c r="AA76" s="40"/>
      <c r="AB76" s="41"/>
      <c r="AC76" s="42"/>
      <c r="AD76" s="42"/>
      <c r="AE76" s="43"/>
      <c r="AF76" s="44">
        <f>+AG76+AH76</f>
        <v>3</v>
      </c>
      <c r="AG76" s="45" t="str">
        <f>IF(COUNTIF(D77,"G")+COUNTIF(H77,"G")+COUNTIF(P77,"G")+COUNTIF(T77,"G")+COUNTIF(X77,"G")+COUNTIF(AB77,"G")=0,"0",COUNTIF(D77,"G")+COUNTIF(H77,"G")+COUNTIF(P77,"G")+COUNTIF(T77,"G")+COUNTIF(X77,"G")+COUNTIF(AB77,"G"))</f>
        <v>0</v>
      </c>
      <c r="AH76" s="45">
        <f>IF(COUNTIF(H77,"P")+COUNTIF(D77,"P")+COUNTIF(P77,"P")+COUNTIF(T77,"P")+COUNTIF(X77,"P")+COUNTIF(AB77,"P")=0,"0",COUNTIF(H77,"P")+COUNTIF(D77,"P")+COUNTIF(P77,"P")+COUNTIF(T77,"P")+COUNTIF(X77,"P")+COUNTIF(AB77,"P"))</f>
        <v>3</v>
      </c>
      <c r="AI76" s="46">
        <f>IF(AH76="","",+AG76-AH76)</f>
        <v>-3</v>
      </c>
      <c r="AJ76" s="47">
        <f t="shared" ref="AJ76" si="82">IF(E77&gt;G77,1,0)+IF(E78&gt;G78,1,0)+IF(E79&gt;G79,1,0)+IF(E80&gt;G80,1,0)+IF(E81&gt;G81,1,0)+IF(I77&gt;K77,1,0)+IF(I78&gt;K78,1,0)+IF(I79&gt;K79,1,0)+IF(I80&gt;K80,1,0)+IF(I81&gt;K81,1,0)+IF(M77&gt;O77,1,0)+IF(M78&gt;O78,1,0)+IF(M79&gt;O79,1,0)+IF(M80&gt;O80,1,0)+IF(M81&gt;O81,1,0)+IF(Q77&gt;S77,1,0)+IF(Q78&gt;S78,1,0)+IF(Q79&gt;S79,1,0)+IF(Q80&gt;S80,1,0)+IF(Q81&gt;S81,1,0)+IF(U77&gt;W77,1,0)+IF(U78&gt;W78,1,0)+IF(U79&gt;W79,1,0)+IF(U80&gt;W80,1,0)+IF(U81&gt;W81,1,0)+IF(Y77&gt;AA77,1,0)+IF(Y78&gt;AA78,1,0)+IF(Y79&gt;AA79,1,0)+IF(Y80&gt;AA80,1,0)+IF(Y81&gt;AA81,1,0)+IF(AC77&gt;AE77,1,0)+IF(AC78&gt;AE78,1,0)+IF(AC79&gt;AE79,1,0)+IF(AC80&gt;AE80,1,0)+IF(AC81&gt;AE81,1,0)</f>
        <v>0</v>
      </c>
      <c r="AK76" s="48">
        <f t="shared" ref="AK76" si="83">-(IF(E77&lt;G77,1,0)+IF(E78&lt;G78,1,0)+IF(E79&lt;G79,1,0)+IF(E80&lt;G80,1,0)+IF(E81&lt;G81,1,0)+IF(I77&lt;K77,1,0)+IF(I78&lt;K78,1,0)+IF(I79&lt;K79,1,0)+IF(I80&lt;K80,1,0)+IF(I81&lt;K81,1,0)+IF(M77&lt;O77,1,0)+IF(M78&lt;O78,1,0)+IF(M79&lt;O79,1,0)+IF(M80&lt;O80,1,0)+IF(M81&lt;O81,1,0)+IF(Q77&lt;S77,1,0)+IF(Q78&lt;S78,1,0)+IF(Q79&lt;S79,1,0)+IF(Q80&lt;S80,1,0)+IF(Q81&lt;S81,1,0)+IF(U77&lt;W77,1,0)+IF(U78&lt;W78,1,0)+IF(U79&lt;W79,1,0)+IF(U80&lt;W80,1,0)+IF(U81&lt;W81,1,0)+IF(Y77&lt;AA77,1,0)+IF(Y78&lt;AA78,1,0)+IF(Y79&lt;AA79,1,0)+IF(Y80&lt;AA80,1,0)+IF(Y81&lt;AA81,1,0)+IF(AC77&lt;AE77,1,0)+IF(AC78&lt;AE78,1,0)+IF(AC79&lt;AE79,1,0)+IF(AC80&lt;AE80,1,0)+IF(AC81&lt;AE81,1,0))</f>
        <v>-9</v>
      </c>
      <c r="AL76" s="49">
        <f t="shared" ref="AL76" si="84">+AJ76+AK76</f>
        <v>-9</v>
      </c>
      <c r="AM76" s="50">
        <f>(SUM(I77:I81)+SUM(E77:E81)+SUM(Q77:Q81)+SUM(U77:U81)+SUM(Y77:Y81)+SUM(AC77:AC81))</f>
        <v>14</v>
      </c>
      <c r="AN76" s="51">
        <f>-(SUM(K77:K81)+SUM(G77:G81)+SUM(S77:S81)+SUM(W77:W81)+SUM(AA77:AA81)+SUM(AE77:AE81))</f>
        <v>-99</v>
      </c>
      <c r="AO76" s="52">
        <f t="shared" ref="AO76" si="85">+AM76+AN76</f>
        <v>-85</v>
      </c>
      <c r="AP76" s="146" t="s">
        <v>25</v>
      </c>
      <c r="AQ76" s="53" t="e">
        <f>_xlfn.RANK.EQ(AI76,$AI$11:$AI$52,0)</f>
        <v>#N/A</v>
      </c>
    </row>
    <row r="77" spans="1:43" ht="16.5" customHeight="1" x14ac:dyDescent="0.25">
      <c r="A77" s="33"/>
      <c r="B77" s="11"/>
      <c r="C77" s="34"/>
      <c r="D77" s="57" t="str">
        <f>IF(L65="P","G",IF(L65="G","P",""))</f>
        <v>P</v>
      </c>
      <c r="E77" s="91">
        <f>IF(ISBLANK(O65),"",O65)</f>
        <v>0</v>
      </c>
      <c r="F77" s="92" t="str">
        <f>N65</f>
        <v>/</v>
      </c>
      <c r="G77" s="93">
        <f>IF(ISBLANK(M65),"",M65)</f>
        <v>11</v>
      </c>
      <c r="H77" s="57" t="str">
        <f>IF(L71="P","G",IF(L71="G","P",""))</f>
        <v>P</v>
      </c>
      <c r="I77" s="91">
        <f>IF(ISBLANK(O71),"",O71)</f>
        <v>9</v>
      </c>
      <c r="J77" s="92" t="str">
        <f>N71</f>
        <v>/</v>
      </c>
      <c r="K77" s="93">
        <f>IF(ISBLANK(M71),"",M71)</f>
        <v>11</v>
      </c>
      <c r="L77" s="54"/>
      <c r="M77" s="55"/>
      <c r="N77" s="55"/>
      <c r="O77" s="56"/>
      <c r="P77" s="57" t="str">
        <f>IF(Q77:Q81="","",IF(IF(Q77&gt;S77,1,0)+IF(Q78&gt;S78,1,0)+IF(Q79&gt;S79,1,0)+IF(Q80&gt;S80,1,0)+IF(Q81&gt;S81,1,0)=3,"G","P"))</f>
        <v>P</v>
      </c>
      <c r="Q77" s="58">
        <v>0</v>
      </c>
      <c r="R77" s="59" t="str">
        <f>IF(ISBLANK(Q77)," ","/")</f>
        <v>/</v>
      </c>
      <c r="S77" s="60">
        <v>11</v>
      </c>
      <c r="T77" s="57" t="str">
        <f>IF(U77:U81="","",IF(IF(U77&gt;W77,1,0)+IF(U78&gt;W78,1,0)+IF(U79&gt;W79,1,0)+IF(U80&gt;W80,1,0)+IF(U81&gt;W81,1,0)=3,"G","P"))</f>
        <v/>
      </c>
      <c r="U77" s="58"/>
      <c r="V77" s="59" t="str">
        <f>IF(ISBLANK(U77)," ","/")</f>
        <v xml:space="preserve"> </v>
      </c>
      <c r="W77" s="60"/>
      <c r="X77" s="57" t="str">
        <f>IF(Y77:Y81="","",IF(IF(Y77&gt;AA77,1,0)+IF(Y78&gt;AA78,1,0)+IF(Y79&gt;AA79,1,0)+IF(Y80&gt;AA80,1,0)+IF(Y81&gt;AA81,1,0)=3,"G","P"))</f>
        <v/>
      </c>
      <c r="Y77" s="58"/>
      <c r="Z77" s="59" t="str">
        <f>IF(ISBLANK(Y77)," ","/")</f>
        <v xml:space="preserve"> </v>
      </c>
      <c r="AA77" s="60"/>
      <c r="AB77" s="57" t="str">
        <f>IF(AC77:AC81="","",IF(IF(AC77&gt;AE77,1,0)+IF(AC78&gt;AE78,1,0)+IF(AC79&gt;AE79,1,0)+IF(AC80&gt;AE80,1,0)+IF(AC81&gt;AE81,1,0)=3,"G","P"))</f>
        <v/>
      </c>
      <c r="AC77" s="58"/>
      <c r="AD77" s="59" t="str">
        <f>IF(ISBLANK(AC77)," ","/")</f>
        <v xml:space="preserve"> </v>
      </c>
      <c r="AE77" s="60"/>
      <c r="AF77" s="61"/>
      <c r="AG77" s="62"/>
      <c r="AH77" s="62"/>
      <c r="AI77" s="63"/>
      <c r="AJ77" s="64"/>
      <c r="AK77" s="65"/>
      <c r="AL77" s="66"/>
      <c r="AM77" s="67"/>
      <c r="AN77" s="68"/>
      <c r="AO77" s="69"/>
      <c r="AP77" s="146"/>
      <c r="AQ77" s="53"/>
    </row>
    <row r="78" spans="1:43" ht="16.5" customHeight="1" x14ac:dyDescent="0.25">
      <c r="A78" s="33"/>
      <c r="B78" s="11"/>
      <c r="C78" s="34"/>
      <c r="D78" s="57"/>
      <c r="E78" s="91">
        <f t="shared" ref="E78:E81" si="86">IF(ISBLANK(O66),"",O66)</f>
        <v>0</v>
      </c>
      <c r="F78" s="92" t="str">
        <f>N66</f>
        <v>/</v>
      </c>
      <c r="G78" s="93">
        <f t="shared" ref="G78:G81" si="87">IF(ISBLANK(M66),"",M66)</f>
        <v>11</v>
      </c>
      <c r="H78" s="57"/>
      <c r="I78" s="91">
        <f>IF(ISBLANK(O72),"",O72)</f>
        <v>3</v>
      </c>
      <c r="J78" s="92" t="str">
        <f>N72</f>
        <v>/</v>
      </c>
      <c r="K78" s="93">
        <f>IF(ISBLANK(M72),"",M72)</f>
        <v>11</v>
      </c>
      <c r="L78" s="54"/>
      <c r="M78" s="55"/>
      <c r="N78" s="55"/>
      <c r="O78" s="56"/>
      <c r="P78" s="57"/>
      <c r="Q78" s="58">
        <v>0</v>
      </c>
      <c r="R78" s="59" t="str">
        <f>IF(ISBLANK(Q78)," ","/")</f>
        <v>/</v>
      </c>
      <c r="S78" s="60">
        <v>11</v>
      </c>
      <c r="T78" s="57"/>
      <c r="U78" s="58"/>
      <c r="V78" s="59" t="str">
        <f>IF(ISBLANK(U78)," ","/")</f>
        <v xml:space="preserve"> </v>
      </c>
      <c r="W78" s="60"/>
      <c r="X78" s="57"/>
      <c r="Y78" s="58"/>
      <c r="Z78" s="59" t="str">
        <f>IF(ISBLANK(Y78)," ","/")</f>
        <v xml:space="preserve"> </v>
      </c>
      <c r="AA78" s="60"/>
      <c r="AB78" s="57"/>
      <c r="AC78" s="58"/>
      <c r="AD78" s="59" t="str">
        <f>IF(ISBLANK(AC78)," ","/")</f>
        <v xml:space="preserve"> </v>
      </c>
      <c r="AE78" s="60"/>
      <c r="AF78" s="61"/>
      <c r="AG78" s="62"/>
      <c r="AH78" s="62"/>
      <c r="AI78" s="63"/>
      <c r="AJ78" s="64"/>
      <c r="AK78" s="65"/>
      <c r="AL78" s="66"/>
      <c r="AM78" s="67"/>
      <c r="AN78" s="68"/>
      <c r="AO78" s="69"/>
      <c r="AP78" s="146"/>
      <c r="AQ78" s="53"/>
    </row>
    <row r="79" spans="1:43" ht="16.5" customHeight="1" x14ac:dyDescent="0.25">
      <c r="A79" s="33"/>
      <c r="B79" s="11"/>
      <c r="C79" s="34"/>
      <c r="D79" s="57"/>
      <c r="E79" s="91">
        <f t="shared" si="86"/>
        <v>0</v>
      </c>
      <c r="F79" s="92" t="str">
        <f>N67</f>
        <v>/</v>
      </c>
      <c r="G79" s="93">
        <f t="shared" si="87"/>
        <v>11</v>
      </c>
      <c r="H79" s="57"/>
      <c r="I79" s="91">
        <f>IF(ISBLANK(O73),"",O73)</f>
        <v>2</v>
      </c>
      <c r="J79" s="92" t="str">
        <f>N73</f>
        <v>/</v>
      </c>
      <c r="K79" s="93">
        <f>IF(ISBLANK(M73),"",M73)</f>
        <v>11</v>
      </c>
      <c r="L79" s="54"/>
      <c r="M79" s="55"/>
      <c r="N79" s="55"/>
      <c r="O79" s="56"/>
      <c r="P79" s="57"/>
      <c r="Q79" s="58">
        <v>0</v>
      </c>
      <c r="R79" s="59" t="str">
        <f>IF(ISBLANK(Q79)," ","/")</f>
        <v>/</v>
      </c>
      <c r="S79" s="58">
        <v>11</v>
      </c>
      <c r="T79" s="57"/>
      <c r="U79" s="58"/>
      <c r="V79" s="59" t="str">
        <f>IF(ISBLANK(U79)," ","/")</f>
        <v xml:space="preserve"> </v>
      </c>
      <c r="W79" s="58"/>
      <c r="X79" s="57"/>
      <c r="Y79" s="58"/>
      <c r="Z79" s="59" t="str">
        <f>IF(ISBLANK(Y79)," ","/")</f>
        <v xml:space="preserve"> </v>
      </c>
      <c r="AA79" s="58"/>
      <c r="AB79" s="57"/>
      <c r="AC79" s="58"/>
      <c r="AD79" s="59" t="str">
        <f>IF(ISBLANK(AC79)," ","/")</f>
        <v xml:space="preserve"> </v>
      </c>
      <c r="AE79" s="58"/>
      <c r="AF79" s="61"/>
      <c r="AG79" s="62"/>
      <c r="AH79" s="62"/>
      <c r="AI79" s="63"/>
      <c r="AJ79" s="64"/>
      <c r="AK79" s="65"/>
      <c r="AL79" s="66"/>
      <c r="AM79" s="67"/>
      <c r="AN79" s="68"/>
      <c r="AO79" s="69"/>
      <c r="AP79" s="146"/>
      <c r="AQ79" s="53"/>
    </row>
    <row r="80" spans="1:43" ht="16.5" customHeight="1" x14ac:dyDescent="0.25">
      <c r="A80" s="33"/>
      <c r="B80" s="11"/>
      <c r="C80" s="34"/>
      <c r="D80" s="57"/>
      <c r="E80" s="91" t="str">
        <f t="shared" si="86"/>
        <v/>
      </c>
      <c r="F80" s="92" t="str">
        <f>N68</f>
        <v xml:space="preserve"> </v>
      </c>
      <c r="G80" s="93" t="str">
        <f t="shared" si="87"/>
        <v/>
      </c>
      <c r="H80" s="57"/>
      <c r="I80" s="91" t="str">
        <f>IF(ISBLANK(O74),"",O74)</f>
        <v/>
      </c>
      <c r="J80" s="92" t="str">
        <f>N74</f>
        <v xml:space="preserve"> </v>
      </c>
      <c r="K80" s="93" t="str">
        <f>IF(ISBLANK(M74),"",M74)</f>
        <v/>
      </c>
      <c r="L80" s="54"/>
      <c r="M80" s="55"/>
      <c r="N80" s="55"/>
      <c r="O80" s="56"/>
      <c r="P80" s="57"/>
      <c r="Q80" s="58"/>
      <c r="R80" s="59" t="str">
        <f>IF(ISBLANK(Q80)," ","/")</f>
        <v xml:space="preserve"> </v>
      </c>
      <c r="S80" s="58"/>
      <c r="T80" s="57"/>
      <c r="U80" s="58"/>
      <c r="V80" s="59" t="str">
        <f>IF(ISBLANK(U80)," ","/")</f>
        <v xml:space="preserve"> </v>
      </c>
      <c r="W80" s="58"/>
      <c r="X80" s="57"/>
      <c r="Y80" s="58"/>
      <c r="Z80" s="59" t="str">
        <f>IF(ISBLANK(Y80)," ","/")</f>
        <v xml:space="preserve"> </v>
      </c>
      <c r="AA80" s="58"/>
      <c r="AB80" s="57"/>
      <c r="AC80" s="58"/>
      <c r="AD80" s="59" t="str">
        <f>IF(ISBLANK(AC80)," ","/")</f>
        <v xml:space="preserve"> </v>
      </c>
      <c r="AE80" s="58"/>
      <c r="AF80" s="61"/>
      <c r="AG80" s="62"/>
      <c r="AH80" s="62"/>
      <c r="AI80" s="63"/>
      <c r="AJ80" s="64"/>
      <c r="AK80" s="65"/>
      <c r="AL80" s="66"/>
      <c r="AM80" s="67"/>
      <c r="AN80" s="68"/>
      <c r="AO80" s="69"/>
      <c r="AP80" s="146"/>
      <c r="AQ80" s="53"/>
    </row>
    <row r="81" spans="1:43" ht="16.5" customHeight="1" x14ac:dyDescent="0.25">
      <c r="A81" s="33"/>
      <c r="B81" s="70"/>
      <c r="C81" s="71"/>
      <c r="D81" s="75"/>
      <c r="E81" s="95" t="str">
        <f t="shared" si="86"/>
        <v/>
      </c>
      <c r="F81" s="96" t="str">
        <f>N69</f>
        <v xml:space="preserve"> </v>
      </c>
      <c r="G81" s="97" t="str">
        <f t="shared" si="87"/>
        <v/>
      </c>
      <c r="H81" s="75"/>
      <c r="I81" s="95" t="str">
        <f>IF(ISBLANK(O75),"",O75)</f>
        <v/>
      </c>
      <c r="J81" s="96" t="str">
        <f>N75</f>
        <v xml:space="preserve"> </v>
      </c>
      <c r="K81" s="97" t="str">
        <f>IF(ISBLANK(M75),"",M75)</f>
        <v/>
      </c>
      <c r="L81" s="72"/>
      <c r="M81" s="73"/>
      <c r="N81" s="73"/>
      <c r="O81" s="74"/>
      <c r="P81" s="75"/>
      <c r="Q81" s="76"/>
      <c r="R81" s="59" t="str">
        <f>IF(ISBLANK(Q81)," ","/")</f>
        <v xml:space="preserve"> </v>
      </c>
      <c r="S81" s="76"/>
      <c r="T81" s="75"/>
      <c r="U81" s="76"/>
      <c r="V81" s="59" t="str">
        <f>IF(ISBLANK(U81)," ","/")</f>
        <v xml:space="preserve"> </v>
      </c>
      <c r="W81" s="76"/>
      <c r="X81" s="75"/>
      <c r="Y81" s="76"/>
      <c r="Z81" s="59" t="str">
        <f>IF(ISBLANK(Y81)," ","/")</f>
        <v xml:space="preserve"> </v>
      </c>
      <c r="AA81" s="76"/>
      <c r="AB81" s="75"/>
      <c r="AC81" s="76"/>
      <c r="AD81" s="59" t="str">
        <f>IF(ISBLANK(AC81)," ","/")</f>
        <v xml:space="preserve"> </v>
      </c>
      <c r="AE81" s="76"/>
      <c r="AF81" s="77"/>
      <c r="AG81" s="78"/>
      <c r="AH81" s="78"/>
      <c r="AI81" s="79"/>
      <c r="AJ81" s="80"/>
      <c r="AK81" s="81"/>
      <c r="AL81" s="82"/>
      <c r="AM81" s="83"/>
      <c r="AN81" s="84"/>
      <c r="AO81" s="85"/>
      <c r="AP81" s="147"/>
      <c r="AQ81" s="86"/>
    </row>
    <row r="82" spans="1:43" ht="16.5" customHeight="1" x14ac:dyDescent="0.25">
      <c r="A82" s="33">
        <v>4</v>
      </c>
      <c r="B82" s="11" t="s">
        <v>42</v>
      </c>
      <c r="C82" s="34"/>
      <c r="D82" s="87" t="str">
        <f>IF(P64="","",P64)</f>
        <v>MAR 19:30</v>
      </c>
      <c r="E82" s="88"/>
      <c r="F82" s="88"/>
      <c r="G82" s="89"/>
      <c r="H82" s="87" t="str">
        <f>IF(P70="","",P70)</f>
        <v>MIE 18:00</v>
      </c>
      <c r="I82" s="88"/>
      <c r="J82" s="88"/>
      <c r="K82" s="89"/>
      <c r="L82" s="87" t="str">
        <f>IF(P76="","",P76)</f>
        <v>JUE 17:15</v>
      </c>
      <c r="M82" s="88"/>
      <c r="N82" s="88"/>
      <c r="O82" s="89"/>
      <c r="P82" s="35"/>
      <c r="Q82" s="36"/>
      <c r="R82" s="36"/>
      <c r="S82" s="37"/>
      <c r="T82" s="38"/>
      <c r="U82" s="39"/>
      <c r="V82" s="39"/>
      <c r="W82" s="40"/>
      <c r="X82" s="38"/>
      <c r="Y82" s="39"/>
      <c r="Z82" s="39"/>
      <c r="AA82" s="40"/>
      <c r="AB82" s="41"/>
      <c r="AC82" s="42"/>
      <c r="AD82" s="42"/>
      <c r="AE82" s="43"/>
      <c r="AF82" s="44">
        <f>+AG82+AH82</f>
        <v>3</v>
      </c>
      <c r="AG82" s="45">
        <f>IF(COUNTIF(D83,"G")+COUNTIF(H83,"G")+COUNTIF(L83,"G")+COUNTIF(T83,"G")+COUNTIF(X83,"G")+COUNTIF(AB83,"G")=0,"0",COUNTIF(D83,"G")+COUNTIF(H83,"G")+COUNTIF(L83,"G")+COUNTIF(T83,"G")+COUNTIF(X83,"G")+COUNTIF(AB83,"G"))</f>
        <v>1</v>
      </c>
      <c r="AH82" s="45">
        <f>IF(COUNTIF(H83,"P")+COUNTIF(L83,"P")+COUNTIF(D83,"P")+COUNTIF(T83,"P")+COUNTIF(X83,"P")+COUNTIF(AB83,"P")=0,"0",COUNTIF(H83,"P")+COUNTIF(L83,"P")+COUNTIF(D83,"P")+COUNTIF(T83,"P")+COUNTIF(X83,"P")+COUNTIF(AB83,"P"))</f>
        <v>2</v>
      </c>
      <c r="AI82" s="46">
        <f>IF(AH82="","",+AG82-AH82)</f>
        <v>-1</v>
      </c>
      <c r="AJ82" s="47">
        <f t="shared" ref="AJ82" si="88">IF(E83&gt;G83,1,0)+IF(E84&gt;G84,1,0)+IF(E85&gt;G85,1,0)+IF(E86&gt;G86,1,0)+IF(E87&gt;G87,1,0)+IF(I83&gt;K83,1,0)+IF(I84&gt;K84,1,0)+IF(I85&gt;K85,1,0)+IF(I86&gt;K86,1,0)+IF(I87&gt;K87,1,0)+IF(M83&gt;O83,1,0)+IF(M84&gt;O84,1,0)+IF(M85&gt;O85,1,0)+IF(M86&gt;O86,1,0)+IF(M87&gt;O87,1,0)+IF(Q83&gt;S83,1,0)+IF(Q84&gt;S84,1,0)+IF(Q85&gt;S85,1,0)+IF(Q86&gt;S86,1,0)+IF(Q87&gt;S87,1,0)+IF(U83&gt;W83,1,0)+IF(U84&gt;W84,1,0)+IF(U85&gt;W85,1,0)+IF(U86&gt;W86,1,0)+IF(U87&gt;W87,1,0)+IF(Y83&gt;AA83,1,0)+IF(Y84&gt;AA84,1,0)+IF(Y85&gt;AA85,1,0)+IF(Y86&gt;AA86,1,0)+IF(Y87&gt;AA87,1,0)+IF(AC83&gt;AE83,1,0)+IF(AC84&gt;AE84,1,0)+IF(AC85&gt;AE85,1,0)+IF(AC86&gt;AE86,1,0)+IF(AC87&gt;AE87,1,0)</f>
        <v>3</v>
      </c>
      <c r="AK82" s="48">
        <f t="shared" ref="AK82" si="89">-(IF(E83&lt;G83,1,0)+IF(E84&lt;G84,1,0)+IF(E85&lt;G85,1,0)+IF(E86&lt;G86,1,0)+IF(E87&lt;G87,1,0)+IF(I83&lt;K83,1,0)+IF(I84&lt;K84,1,0)+IF(I85&lt;K85,1,0)+IF(I86&lt;K86,1,0)+IF(I87&lt;K87,1,0)+IF(M83&lt;O83,1,0)+IF(M84&lt;O84,1,0)+IF(M85&lt;O85,1,0)+IF(M86&lt;O86,1,0)+IF(M87&lt;O87,1,0)+IF(Q83&lt;S83,1,0)+IF(Q84&lt;S84,1,0)+IF(Q85&lt;S85,1,0)+IF(Q86&lt;S86,1,0)+IF(Q87&lt;S87,1,0)+IF(U83&lt;W83,1,0)+IF(U84&lt;W84,1,0)+IF(U85&lt;W85,1,0)+IF(U86&lt;W86,1,0)+IF(U87&lt;W87,1,0)+IF(Y83&lt;AA83,1,0)+IF(Y84&lt;AA84,1,0)+IF(Y85&lt;AA85,1,0)+IF(Y86&lt;AA86,1,0)+IF(Y87&lt;AA87,1,0)+IF(AC83&lt;AE83,1,0)+IF(AC84&lt;AE84,1,0)+IF(AC85&lt;AE85,1,0)+IF(AC86&lt;AE86,1,0)+IF(AC87&lt;AE87,1,0))</f>
        <v>-6</v>
      </c>
      <c r="AL82" s="49">
        <f t="shared" ref="AL82" si="90">+AJ82+AK82</f>
        <v>-3</v>
      </c>
      <c r="AM82" s="50">
        <f>(SUM(E83:E87)+SUM(I83:I87)+SUM(M83:M87)+SUM(U83:U87)+SUM(Y83:Y87)+SUM(AC83:AC87))</f>
        <v>62</v>
      </c>
      <c r="AN82" s="51">
        <f>-(SUM(G83:G87)+SUM(K83:K87)+SUM(O83:O87)+SUM(W83:W87)+SUM(AA83:AA87)+SUM(AE83:AE87))</f>
        <v>-66</v>
      </c>
      <c r="AO82" s="52">
        <f t="shared" ref="AO82" si="91">+AM82+AN82</f>
        <v>-4</v>
      </c>
      <c r="AP82" s="146" t="s">
        <v>28</v>
      </c>
      <c r="AQ82" s="53">
        <f>_xlfn.RANK.EQ(AI82,$AI$11:$AI$52,0)</f>
        <v>5</v>
      </c>
    </row>
    <row r="83" spans="1:43" ht="16.5" customHeight="1" x14ac:dyDescent="0.25">
      <c r="A83" s="33"/>
      <c r="B83" s="11"/>
      <c r="C83" s="34"/>
      <c r="D83" s="57" t="str">
        <f>IF(P65="P","G",IF(P65="G","P",""))</f>
        <v>P</v>
      </c>
      <c r="E83" s="91">
        <f>IF(ISBLANK(S65),"",S65)</f>
        <v>2</v>
      </c>
      <c r="F83" s="92" t="str">
        <f>R65</f>
        <v>/</v>
      </c>
      <c r="G83" s="93">
        <f>IF(ISBLANK(Q65),"",Q65)</f>
        <v>11</v>
      </c>
      <c r="H83" s="57" t="str">
        <f>IF(P71="P","G",IF(P71="G","P",""))</f>
        <v>P</v>
      </c>
      <c r="I83" s="91">
        <f>IF(ISBLANK(S71),"",S71)</f>
        <v>9</v>
      </c>
      <c r="J83" s="92" t="str">
        <f>R71</f>
        <v>/</v>
      </c>
      <c r="K83" s="93">
        <f>IF(ISBLANK(Q71),"",Q71)</f>
        <v>11</v>
      </c>
      <c r="L83" s="57" t="str">
        <f>IF(P77="P","G",IF(P77="G","P",""))</f>
        <v>G</v>
      </c>
      <c r="M83" s="91">
        <f>IF(ISBLANK(S77),"",S77)</f>
        <v>11</v>
      </c>
      <c r="N83" s="92" t="str">
        <f>R77</f>
        <v>/</v>
      </c>
      <c r="O83" s="93">
        <f>IF(ISBLANK(Q77),"",Q77)</f>
        <v>0</v>
      </c>
      <c r="P83" s="54"/>
      <c r="Q83" s="55"/>
      <c r="R83" s="55"/>
      <c r="S83" s="56"/>
      <c r="T83" s="57" t="str">
        <f>IF(U83:U87="","",IF(IF(U83&gt;W83,1,0)+IF(U84&gt;W84,1,0)+IF(U85&gt;W85,1,0)+IF(U86&gt;W86,1,0)+IF(U87&gt;W87,1,0)=3,"G","P"))</f>
        <v/>
      </c>
      <c r="U83" s="58"/>
      <c r="V83" s="59" t="str">
        <f>IF(ISBLANK(U83)," ","/")</f>
        <v xml:space="preserve"> </v>
      </c>
      <c r="W83" s="60"/>
      <c r="X83" s="57" t="str">
        <f>IF(Y83:Y87="","",IF(IF(Y83&gt;AA83,1,0)+IF(Y84&gt;AA84,1,0)+IF(Y85&gt;AA85,1,0)+IF(Y86&gt;AA86,1,0)+IF(Y87&gt;AA87,1,0)=3,"G","P"))</f>
        <v/>
      </c>
      <c r="Y83" s="58"/>
      <c r="Z83" s="59" t="str">
        <f>IF(ISBLANK(Y83)," ","/")</f>
        <v xml:space="preserve"> </v>
      </c>
      <c r="AA83" s="60"/>
      <c r="AB83" s="57" t="str">
        <f>IF(AC83:AC87="","",IF(IF(AC83&gt;AE83,1,0)+IF(AC84&gt;AE84,1,0)+IF(AC85&gt;AE85,1,0)+IF(AC86&gt;AE86,1,0)+IF(AC87&gt;AE87,1,0)=3,"G","P"))</f>
        <v/>
      </c>
      <c r="AC83" s="58"/>
      <c r="AD83" s="59" t="str">
        <f>IF(ISBLANK(AC83)," ","/")</f>
        <v xml:space="preserve"> </v>
      </c>
      <c r="AE83" s="60"/>
      <c r="AF83" s="61"/>
      <c r="AG83" s="62"/>
      <c r="AH83" s="62"/>
      <c r="AI83" s="63"/>
      <c r="AJ83" s="64"/>
      <c r="AK83" s="65"/>
      <c r="AL83" s="66"/>
      <c r="AM83" s="67"/>
      <c r="AN83" s="68"/>
      <c r="AO83" s="69"/>
      <c r="AP83" s="146"/>
      <c r="AQ83" s="53"/>
    </row>
    <row r="84" spans="1:43" ht="16.5" customHeight="1" x14ac:dyDescent="0.25">
      <c r="A84" s="33"/>
      <c r="B84" s="11"/>
      <c r="C84" s="34"/>
      <c r="D84" s="57"/>
      <c r="E84" s="91">
        <f t="shared" ref="E84:E87" si="92">IF(ISBLANK(S66),"",S66)</f>
        <v>1</v>
      </c>
      <c r="F84" s="92" t="str">
        <f t="shared" ref="F84:F87" si="93">R66</f>
        <v>/</v>
      </c>
      <c r="G84" s="93">
        <f t="shared" ref="G84:G87" si="94">IF(ISBLANK(Q66),"",Q66)</f>
        <v>11</v>
      </c>
      <c r="H84" s="57"/>
      <c r="I84" s="91">
        <f t="shared" ref="I84:I87" si="95">IF(ISBLANK(S72),"",S72)</f>
        <v>6</v>
      </c>
      <c r="J84" s="92" t="str">
        <f>R72</f>
        <v>/</v>
      </c>
      <c r="K84" s="93">
        <f t="shared" ref="K84:K87" si="96">IF(ISBLANK(Q72),"",Q72)</f>
        <v>11</v>
      </c>
      <c r="L84" s="57"/>
      <c r="M84" s="91">
        <f>IF(ISBLANK(S78),"",S78)</f>
        <v>11</v>
      </c>
      <c r="N84" s="92" t="str">
        <f>R78</f>
        <v>/</v>
      </c>
      <c r="O84" s="93">
        <f>IF(ISBLANK(Q78),"",Q78)</f>
        <v>0</v>
      </c>
      <c r="P84" s="54"/>
      <c r="Q84" s="55"/>
      <c r="R84" s="55"/>
      <c r="S84" s="56"/>
      <c r="T84" s="57"/>
      <c r="U84" s="58"/>
      <c r="V84" s="59" t="str">
        <f>IF(ISBLANK(U84)," ","/")</f>
        <v xml:space="preserve"> </v>
      </c>
      <c r="W84" s="60"/>
      <c r="X84" s="57"/>
      <c r="Y84" s="58"/>
      <c r="Z84" s="59" t="str">
        <f>IF(ISBLANK(Y84)," ","/")</f>
        <v xml:space="preserve"> </v>
      </c>
      <c r="AA84" s="60"/>
      <c r="AB84" s="57"/>
      <c r="AC84" s="58"/>
      <c r="AD84" s="59" t="str">
        <f>IF(ISBLANK(AC84)," ","/")</f>
        <v xml:space="preserve"> </v>
      </c>
      <c r="AE84" s="60"/>
      <c r="AF84" s="61"/>
      <c r="AG84" s="62"/>
      <c r="AH84" s="62"/>
      <c r="AI84" s="63"/>
      <c r="AJ84" s="64"/>
      <c r="AK84" s="65"/>
      <c r="AL84" s="66"/>
      <c r="AM84" s="67"/>
      <c r="AN84" s="68"/>
      <c r="AO84" s="69"/>
      <c r="AP84" s="146"/>
      <c r="AQ84" s="53"/>
    </row>
    <row r="85" spans="1:43" ht="16.5" customHeight="1" x14ac:dyDescent="0.25">
      <c r="A85" s="33"/>
      <c r="B85" s="11"/>
      <c r="C85" s="34"/>
      <c r="D85" s="57"/>
      <c r="E85" s="91">
        <f t="shared" si="92"/>
        <v>5</v>
      </c>
      <c r="F85" s="92" t="str">
        <f t="shared" si="93"/>
        <v>/</v>
      </c>
      <c r="G85" s="93">
        <f t="shared" si="94"/>
        <v>11</v>
      </c>
      <c r="H85" s="57"/>
      <c r="I85" s="91">
        <f t="shared" si="95"/>
        <v>6</v>
      </c>
      <c r="J85" s="92" t="str">
        <f>R73</f>
        <v>/</v>
      </c>
      <c r="K85" s="93">
        <f t="shared" si="96"/>
        <v>11</v>
      </c>
      <c r="L85" s="57"/>
      <c r="M85" s="91">
        <f>IF(ISBLANK(S79),"",S79)</f>
        <v>11</v>
      </c>
      <c r="N85" s="92" t="str">
        <f>R79</f>
        <v>/</v>
      </c>
      <c r="O85" s="93">
        <f>IF(ISBLANK(Q79),"",Q79)</f>
        <v>0</v>
      </c>
      <c r="P85" s="54"/>
      <c r="Q85" s="55"/>
      <c r="R85" s="55"/>
      <c r="S85" s="56"/>
      <c r="T85" s="57"/>
      <c r="U85" s="58"/>
      <c r="V85" s="59" t="str">
        <f>IF(ISBLANK(U85)," ","/")</f>
        <v xml:space="preserve"> </v>
      </c>
      <c r="W85" s="58"/>
      <c r="X85" s="57"/>
      <c r="Y85" s="58"/>
      <c r="Z85" s="59" t="str">
        <f>IF(ISBLANK(Y85)," ","/")</f>
        <v xml:space="preserve"> </v>
      </c>
      <c r="AA85" s="58"/>
      <c r="AB85" s="57"/>
      <c r="AC85" s="58"/>
      <c r="AD85" s="59" t="str">
        <f>IF(ISBLANK(AC85)," ","/")</f>
        <v xml:space="preserve"> </v>
      </c>
      <c r="AE85" s="58"/>
      <c r="AF85" s="61"/>
      <c r="AG85" s="62"/>
      <c r="AH85" s="62"/>
      <c r="AI85" s="63"/>
      <c r="AJ85" s="64"/>
      <c r="AK85" s="65"/>
      <c r="AL85" s="66"/>
      <c r="AM85" s="67"/>
      <c r="AN85" s="68"/>
      <c r="AO85" s="69"/>
      <c r="AP85" s="146"/>
      <c r="AQ85" s="53"/>
    </row>
    <row r="86" spans="1:43" ht="16.5" customHeight="1" x14ac:dyDescent="0.25">
      <c r="A86" s="33"/>
      <c r="B86" s="11"/>
      <c r="C86" s="34"/>
      <c r="D86" s="57"/>
      <c r="E86" s="91" t="str">
        <f t="shared" si="92"/>
        <v/>
      </c>
      <c r="F86" s="92" t="str">
        <f t="shared" si="93"/>
        <v xml:space="preserve"> </v>
      </c>
      <c r="G86" s="93" t="str">
        <f t="shared" si="94"/>
        <v/>
      </c>
      <c r="H86" s="57"/>
      <c r="I86" s="91" t="str">
        <f t="shared" si="95"/>
        <v/>
      </c>
      <c r="J86" s="92" t="str">
        <f>R74</f>
        <v xml:space="preserve"> </v>
      </c>
      <c r="K86" s="93" t="str">
        <f t="shared" si="96"/>
        <v/>
      </c>
      <c r="L86" s="57"/>
      <c r="M86" s="91" t="str">
        <f>IF(ISBLANK(S80),"",S80)</f>
        <v/>
      </c>
      <c r="N86" s="92" t="str">
        <f>R80</f>
        <v xml:space="preserve"> </v>
      </c>
      <c r="O86" s="93" t="str">
        <f>IF(ISBLANK(Q80),"",Q80)</f>
        <v/>
      </c>
      <c r="P86" s="54"/>
      <c r="Q86" s="55"/>
      <c r="R86" s="55"/>
      <c r="S86" s="56"/>
      <c r="T86" s="57"/>
      <c r="U86" s="58"/>
      <c r="V86" s="59" t="str">
        <f>IF(ISBLANK(U86)," ","/")</f>
        <v xml:space="preserve"> </v>
      </c>
      <c r="W86" s="58"/>
      <c r="X86" s="57"/>
      <c r="Y86" s="58"/>
      <c r="Z86" s="59" t="str">
        <f>IF(ISBLANK(Y86)," ","/")</f>
        <v xml:space="preserve"> </v>
      </c>
      <c r="AA86" s="58"/>
      <c r="AB86" s="57"/>
      <c r="AC86" s="58"/>
      <c r="AD86" s="59" t="str">
        <f>IF(ISBLANK(AC86)," ","/")</f>
        <v xml:space="preserve"> </v>
      </c>
      <c r="AE86" s="58"/>
      <c r="AF86" s="61"/>
      <c r="AG86" s="62"/>
      <c r="AH86" s="62"/>
      <c r="AI86" s="63"/>
      <c r="AJ86" s="64"/>
      <c r="AK86" s="65"/>
      <c r="AL86" s="66"/>
      <c r="AM86" s="67"/>
      <c r="AN86" s="68"/>
      <c r="AO86" s="69"/>
      <c r="AP86" s="146"/>
      <c r="AQ86" s="53"/>
    </row>
    <row r="87" spans="1:43" ht="16.5" customHeight="1" x14ac:dyDescent="0.25">
      <c r="A87" s="33"/>
      <c r="B87" s="70"/>
      <c r="C87" s="71"/>
      <c r="D87" s="75"/>
      <c r="E87" s="95" t="str">
        <f t="shared" si="92"/>
        <v/>
      </c>
      <c r="F87" s="96" t="str">
        <f t="shared" si="93"/>
        <v xml:space="preserve"> </v>
      </c>
      <c r="G87" s="97" t="str">
        <f t="shared" si="94"/>
        <v/>
      </c>
      <c r="H87" s="75"/>
      <c r="I87" s="95" t="str">
        <f t="shared" si="95"/>
        <v/>
      </c>
      <c r="J87" s="96" t="str">
        <f>R75</f>
        <v xml:space="preserve"> </v>
      </c>
      <c r="K87" s="97" t="str">
        <f t="shared" si="96"/>
        <v/>
      </c>
      <c r="L87" s="75"/>
      <c r="M87" s="95" t="str">
        <f>IF(ISBLANK(S81),"",S81)</f>
        <v/>
      </c>
      <c r="N87" s="96" t="str">
        <f>R81</f>
        <v xml:space="preserve"> </v>
      </c>
      <c r="O87" s="97" t="str">
        <f>IF(ISBLANK(Q81),"",Q81)</f>
        <v/>
      </c>
      <c r="P87" s="72"/>
      <c r="Q87" s="73"/>
      <c r="R87" s="73"/>
      <c r="S87" s="74"/>
      <c r="T87" s="75"/>
      <c r="U87" s="76"/>
      <c r="V87" s="59" t="str">
        <f>IF(ISBLANK(U87)," ","/")</f>
        <v xml:space="preserve"> </v>
      </c>
      <c r="W87" s="76"/>
      <c r="X87" s="75"/>
      <c r="Y87" s="76"/>
      <c r="Z87" s="59" t="str">
        <f>IF(ISBLANK(Y87)," ","/")</f>
        <v xml:space="preserve"> </v>
      </c>
      <c r="AA87" s="76"/>
      <c r="AB87" s="75"/>
      <c r="AC87" s="76"/>
      <c r="AD87" s="59" t="str">
        <f>IF(ISBLANK(AC87)," ","/")</f>
        <v xml:space="preserve"> </v>
      </c>
      <c r="AE87" s="76"/>
      <c r="AF87" s="77"/>
      <c r="AG87" s="78"/>
      <c r="AH87" s="78"/>
      <c r="AI87" s="79"/>
      <c r="AJ87" s="80"/>
      <c r="AK87" s="81"/>
      <c r="AL87" s="82"/>
      <c r="AM87" s="83"/>
      <c r="AN87" s="84"/>
      <c r="AO87" s="85"/>
      <c r="AP87" s="147"/>
      <c r="AQ87" s="86"/>
    </row>
    <row r="88" spans="1:43" ht="16.5" customHeight="1" x14ac:dyDescent="0.25">
      <c r="A88" s="33">
        <v>5</v>
      </c>
      <c r="B88" s="11"/>
      <c r="C88" s="34"/>
      <c r="D88" s="87" t="str">
        <f>IF(T64="","",T64)</f>
        <v/>
      </c>
      <c r="E88" s="88"/>
      <c r="F88" s="88"/>
      <c r="G88" s="89"/>
      <c r="H88" s="87" t="str">
        <f>IF(T70="","",T70)</f>
        <v/>
      </c>
      <c r="I88" s="88"/>
      <c r="J88" s="88"/>
      <c r="K88" s="89"/>
      <c r="L88" s="87" t="str">
        <f>IF(T76="","",T76)</f>
        <v/>
      </c>
      <c r="M88" s="88"/>
      <c r="N88" s="88"/>
      <c r="O88" s="89"/>
      <c r="P88" s="87" t="str">
        <f>IF(T82="","",T82)</f>
        <v/>
      </c>
      <c r="Q88" s="88"/>
      <c r="R88" s="88"/>
      <c r="S88" s="89"/>
      <c r="T88" s="35"/>
      <c r="U88" s="36"/>
      <c r="V88" s="36"/>
      <c r="W88" s="37"/>
      <c r="X88" s="38"/>
      <c r="Y88" s="39"/>
      <c r="Z88" s="39"/>
      <c r="AA88" s="40"/>
      <c r="AB88" s="41"/>
      <c r="AC88" s="42"/>
      <c r="AD88" s="42"/>
      <c r="AE88" s="43"/>
      <c r="AF88" s="148">
        <f>+AG88+AH88</f>
        <v>0</v>
      </c>
      <c r="AG88" s="149" t="str">
        <f>IF(COUNTIF(D89,"G")+COUNTIF(H89,"G")+COUNTIF(L89,"G")+COUNTIF(P89,"G")+COUNTIF(X89,"G")+COUNTIF(AB89,"G")=0,"0",COUNTIF(D89,"G")+COUNTIF(H89,"G")+COUNTIF(L89,"G")+COUNTIF(P89,"G")+COUNTIF(X89,"G")+COUNTIF(AB89,"G"))</f>
        <v>0</v>
      </c>
      <c r="AH88" s="149" t="str">
        <f>IF(COUNTIF(H89,"P")+COUNTIF(L89,"P")+COUNTIF(P89,"P")+COUNTIF(D89,"P")+COUNTIF(X89,"P")+COUNTIF(AB89,"P")=0,"0",COUNTIF(H89,"P")+COUNTIF(L89,"P")+COUNTIF(P89,"P")+COUNTIF(D89,"P")+COUNTIF(X89,"P")+COUNTIF(AB89,"P"))</f>
        <v>0</v>
      </c>
      <c r="AI88" s="150">
        <f>IF(AH88="","",+AG88-AH88)</f>
        <v>0</v>
      </c>
      <c r="AJ88" s="151">
        <f t="shared" ref="AJ88" si="97">IF(E89&gt;G89,1,0)+IF(E90&gt;G90,1,0)+IF(E91&gt;G91,1,0)+IF(E92&gt;G92,1,0)+IF(E93&gt;G93,1,0)+IF(I89&gt;K89,1,0)+IF(I90&gt;K90,1,0)+IF(I91&gt;K91,1,0)+IF(I92&gt;K92,1,0)+IF(I93&gt;K93,1,0)+IF(M89&gt;O89,1,0)+IF(M90&gt;O90,1,0)+IF(M91&gt;O91,1,0)+IF(M92&gt;O92,1,0)+IF(M93&gt;O93,1,0)+IF(Q89&gt;S89,1,0)+IF(Q90&gt;S90,1,0)+IF(Q91&gt;S91,1,0)+IF(Q92&gt;S92,1,0)+IF(Q93&gt;S93,1,0)+IF(U89&gt;W89,1,0)+IF(U90&gt;W90,1,0)+IF(U91&gt;W91,1,0)+IF(U92&gt;W92,1,0)+IF(U93&gt;W93,1,0)+IF(Y89&gt;AA89,1,0)+IF(Y90&gt;AA90,1,0)+IF(Y91&gt;AA91,1,0)+IF(Y92&gt;AA92,1,0)+IF(Y93&gt;AA93,1,0)+IF(AC89&gt;AE89,1,0)+IF(AC90&gt;AE90,1,0)+IF(AC91&gt;AE91,1,0)+IF(AC92&gt;AE92,1,0)+IF(AC93&gt;AE93,1,0)</f>
        <v>0</v>
      </c>
      <c r="AK88" s="152">
        <f t="shared" ref="AK88" si="98">-(IF(E89&lt;G89,1,0)+IF(E90&lt;G90,1,0)+IF(E91&lt;G91,1,0)+IF(E92&lt;G92,1,0)+IF(E93&lt;G93,1,0)+IF(I89&lt;K89,1,0)+IF(I90&lt;K90,1,0)+IF(I91&lt;K91,1,0)+IF(I92&lt;K92,1,0)+IF(I93&lt;K93,1,0)+IF(M89&lt;O89,1,0)+IF(M90&lt;O90,1,0)+IF(M91&lt;O91,1,0)+IF(M92&lt;O92,1,0)+IF(M93&lt;O93,1,0)+IF(Q89&lt;S89,1,0)+IF(Q90&lt;S90,1,0)+IF(Q91&lt;S91,1,0)+IF(Q92&lt;S92,1,0)+IF(Q93&lt;S93,1,0)+IF(U89&lt;W89,1,0)+IF(U90&lt;W90,1,0)+IF(U91&lt;W91,1,0)+IF(U92&lt;W92,1,0)+IF(U93&lt;W93,1,0)+IF(Y89&lt;AA89,1,0)+IF(Y90&lt;AA90,1,0)+IF(Y91&lt;AA91,1,0)+IF(Y92&lt;AA92,1,0)+IF(Y93&lt;AA93,1,0)+IF(AC89&lt;AE89,1,0)+IF(AC90&lt;AE90,1,0)+IF(AC91&lt;AE91,1,0)+IF(AC92&lt;AE92,1,0)+IF(AC93&lt;AE93,1,0))</f>
        <v>0</v>
      </c>
      <c r="AL88" s="153">
        <f t="shared" ref="AL88" si="99">+AJ88+AK88</f>
        <v>0</v>
      </c>
      <c r="AM88" s="154">
        <f>(SUM(I89:I93)+SUM(M89:M93)+SUM(Q89:Q93)+SUM(E89:E93)+SUM(Y89:Y93)+SUM(AC89:AC93))</f>
        <v>0</v>
      </c>
      <c r="AN88" s="155">
        <f>-(SUM(K89:K93)+SUM(O89:O93)+SUM(S89:S93)+SUM(G89:G93)+SUM(AA89:AA93)+SUM(AE89:AE93))</f>
        <v>0</v>
      </c>
      <c r="AO88" s="156">
        <f t="shared" ref="AO88" si="100">+AM88+AN88</f>
        <v>0</v>
      </c>
      <c r="AP88" s="157"/>
      <c r="AQ88" s="53">
        <f>_xlfn.RANK.EQ(AI88,$AI$11:$AI$52,0)</f>
        <v>3</v>
      </c>
    </row>
    <row r="89" spans="1:43" ht="16.5" customHeight="1" x14ac:dyDescent="0.25">
      <c r="A89" s="33"/>
      <c r="B89" s="11"/>
      <c r="C89" s="34"/>
      <c r="D89" s="57" t="str">
        <f>IF(T65="P","G",IF(T65="G","P",""))</f>
        <v/>
      </c>
      <c r="E89" s="91" t="str">
        <f>IF(ISBLANK(W65),"",W65)</f>
        <v/>
      </c>
      <c r="F89" s="92" t="str">
        <f>V65</f>
        <v xml:space="preserve"> </v>
      </c>
      <c r="G89" s="93" t="str">
        <f>IF(ISBLANK(U65),"",U65)</f>
        <v/>
      </c>
      <c r="H89" s="57" t="str">
        <f>IF(T71="P","G",IF(T71="G","P",""))</f>
        <v/>
      </c>
      <c r="I89" s="91" t="str">
        <f>IF(ISBLANK(W71),"",W71)</f>
        <v/>
      </c>
      <c r="J89" s="92" t="str">
        <f>V71</f>
        <v xml:space="preserve"> </v>
      </c>
      <c r="K89" s="93" t="str">
        <f>IF(ISBLANK(U71),"",U71)</f>
        <v/>
      </c>
      <c r="L89" s="57" t="str">
        <f>IF(T77="P","G",IF(T77="G","P",""))</f>
        <v/>
      </c>
      <c r="M89" s="91" t="str">
        <f>IF(ISBLANK(W77),"",W77)</f>
        <v/>
      </c>
      <c r="N89" s="92" t="str">
        <f>V77</f>
        <v xml:space="preserve"> </v>
      </c>
      <c r="O89" s="93" t="str">
        <f>IF(ISBLANK(U77),"",U77)</f>
        <v/>
      </c>
      <c r="P89" s="57" t="str">
        <f>IF(T83="P","G",IF(T83="G","P",""))</f>
        <v/>
      </c>
      <c r="Q89" s="91" t="str">
        <f>IF(ISBLANK(W83),"",W83)</f>
        <v/>
      </c>
      <c r="R89" s="92" t="str">
        <f>V83</f>
        <v xml:space="preserve"> </v>
      </c>
      <c r="S89" s="93" t="str">
        <f>IF(ISBLANK(U83),"",U83)</f>
        <v/>
      </c>
      <c r="T89" s="54"/>
      <c r="U89" s="55"/>
      <c r="V89" s="55"/>
      <c r="W89" s="56"/>
      <c r="X89" s="57" t="str">
        <f>IF(Y89:Y93="","",IF(IF(Y89&gt;AA89,1,0)+IF(Y90&gt;AA90,1,0)+IF(Y91&gt;AA91,1,0)+IF(Y92&gt;AA92,1,0)+IF(Y93&gt;AA93,1,0)=3,"G","P"))</f>
        <v/>
      </c>
      <c r="Y89" s="58"/>
      <c r="Z89" s="59" t="str">
        <f>IF(ISBLANK(Y89)," ","/")</f>
        <v xml:space="preserve"> </v>
      </c>
      <c r="AA89" s="60"/>
      <c r="AB89" s="57" t="str">
        <f>IF(AC89:AC93="","",IF(IF(AC89&gt;AE89,1,0)+IF(AC90&gt;AE90,1,0)+IF(AC91&gt;AE91,1,0)+IF(AC92&gt;AE92,1,0)+IF(AC93&gt;AE93,1,0)=3,"G","P"))</f>
        <v/>
      </c>
      <c r="AC89" s="58"/>
      <c r="AD89" s="59" t="str">
        <f>IF(ISBLANK(AC89)," ","/")</f>
        <v xml:space="preserve"> </v>
      </c>
      <c r="AE89" s="60"/>
      <c r="AF89" s="158"/>
      <c r="AG89" s="159"/>
      <c r="AH89" s="159"/>
      <c r="AI89" s="160"/>
      <c r="AJ89" s="161"/>
      <c r="AK89" s="162"/>
      <c r="AL89" s="163"/>
      <c r="AM89" s="164"/>
      <c r="AN89" s="165"/>
      <c r="AO89" s="166"/>
      <c r="AP89" s="157"/>
      <c r="AQ89" s="53"/>
    </row>
    <row r="90" spans="1:43" ht="16.5" customHeight="1" x14ac:dyDescent="0.25">
      <c r="A90" s="33"/>
      <c r="B90" s="11"/>
      <c r="C90" s="34"/>
      <c r="D90" s="57"/>
      <c r="E90" s="91" t="str">
        <f t="shared" ref="E90:E93" si="101">IF(ISBLANK(W66),"",W66)</f>
        <v/>
      </c>
      <c r="F90" s="92" t="str">
        <f t="shared" ref="F90:F93" si="102">V66</f>
        <v xml:space="preserve"> </v>
      </c>
      <c r="G90" s="93" t="str">
        <f t="shared" ref="G90:G93" si="103">IF(ISBLANK(U66),"",U66)</f>
        <v/>
      </c>
      <c r="H90" s="57"/>
      <c r="I90" s="91" t="str">
        <f t="shared" ref="I90:I93" si="104">IF(ISBLANK(W72),"",W72)</f>
        <v/>
      </c>
      <c r="J90" s="92" t="str">
        <f t="shared" ref="J90:J93" si="105">V72</f>
        <v xml:space="preserve"> </v>
      </c>
      <c r="K90" s="93" t="str">
        <f t="shared" ref="K90:K93" si="106">IF(ISBLANK(U72),"",U72)</f>
        <v/>
      </c>
      <c r="L90" s="57"/>
      <c r="M90" s="91" t="str">
        <f t="shared" ref="M90:M93" si="107">IF(ISBLANK(W78),"",W78)</f>
        <v/>
      </c>
      <c r="N90" s="92" t="str">
        <f>V78</f>
        <v xml:space="preserve"> </v>
      </c>
      <c r="O90" s="93" t="str">
        <f t="shared" ref="O90:O93" si="108">IF(ISBLANK(U78),"",U78)</f>
        <v/>
      </c>
      <c r="P90" s="57"/>
      <c r="Q90" s="91" t="str">
        <f>IF(ISBLANK(W84),"",W84)</f>
        <v/>
      </c>
      <c r="R90" s="92" t="str">
        <f>V84</f>
        <v xml:space="preserve"> </v>
      </c>
      <c r="S90" s="93" t="str">
        <f>IF(ISBLANK(U84),"",U84)</f>
        <v/>
      </c>
      <c r="T90" s="54"/>
      <c r="U90" s="55"/>
      <c r="V90" s="55"/>
      <c r="W90" s="56"/>
      <c r="X90" s="57"/>
      <c r="Y90" s="58"/>
      <c r="Z90" s="59" t="str">
        <f>IF(ISBLANK(Y90)," ","/")</f>
        <v xml:space="preserve"> </v>
      </c>
      <c r="AA90" s="60"/>
      <c r="AB90" s="57"/>
      <c r="AC90" s="58"/>
      <c r="AD90" s="59" t="str">
        <f>IF(ISBLANK(AC90)," ","/")</f>
        <v xml:space="preserve"> </v>
      </c>
      <c r="AE90" s="60"/>
      <c r="AF90" s="158"/>
      <c r="AG90" s="159"/>
      <c r="AH90" s="159"/>
      <c r="AI90" s="160"/>
      <c r="AJ90" s="161"/>
      <c r="AK90" s="162"/>
      <c r="AL90" s="163"/>
      <c r="AM90" s="164"/>
      <c r="AN90" s="165"/>
      <c r="AO90" s="166"/>
      <c r="AP90" s="157"/>
      <c r="AQ90" s="53"/>
    </row>
    <row r="91" spans="1:43" ht="16.5" customHeight="1" x14ac:dyDescent="0.25">
      <c r="A91" s="33"/>
      <c r="B91" s="11"/>
      <c r="C91" s="34"/>
      <c r="D91" s="57"/>
      <c r="E91" s="91" t="str">
        <f t="shared" si="101"/>
        <v/>
      </c>
      <c r="F91" s="92" t="str">
        <f t="shared" si="102"/>
        <v xml:space="preserve"> </v>
      </c>
      <c r="G91" s="93" t="str">
        <f t="shared" si="103"/>
        <v/>
      </c>
      <c r="H91" s="57"/>
      <c r="I91" s="91" t="str">
        <f t="shared" si="104"/>
        <v/>
      </c>
      <c r="J91" s="92" t="str">
        <f t="shared" si="105"/>
        <v xml:space="preserve"> </v>
      </c>
      <c r="K91" s="93" t="str">
        <f t="shared" si="106"/>
        <v/>
      </c>
      <c r="L91" s="57"/>
      <c r="M91" s="91" t="str">
        <f t="shared" si="107"/>
        <v/>
      </c>
      <c r="N91" s="92" t="str">
        <f>V79</f>
        <v xml:space="preserve"> </v>
      </c>
      <c r="O91" s="93" t="str">
        <f t="shared" si="108"/>
        <v/>
      </c>
      <c r="P91" s="57"/>
      <c r="Q91" s="91" t="str">
        <f>IF(ISBLANK(W85),"",W85)</f>
        <v/>
      </c>
      <c r="R91" s="92" t="str">
        <f>V85</f>
        <v xml:space="preserve"> </v>
      </c>
      <c r="S91" s="93" t="str">
        <f>IF(ISBLANK(U85),"",U85)</f>
        <v/>
      </c>
      <c r="T91" s="54"/>
      <c r="U91" s="55"/>
      <c r="V91" s="55"/>
      <c r="W91" s="56"/>
      <c r="X91" s="57"/>
      <c r="Y91" s="58"/>
      <c r="Z91" s="59" t="str">
        <f>IF(ISBLANK(Y91)," ","/")</f>
        <v xml:space="preserve"> </v>
      </c>
      <c r="AA91" s="58"/>
      <c r="AB91" s="57"/>
      <c r="AC91" s="58"/>
      <c r="AD91" s="59" t="str">
        <f>IF(ISBLANK(AC91)," ","/")</f>
        <v xml:space="preserve"> </v>
      </c>
      <c r="AE91" s="58"/>
      <c r="AF91" s="158"/>
      <c r="AG91" s="159"/>
      <c r="AH91" s="159"/>
      <c r="AI91" s="160"/>
      <c r="AJ91" s="161"/>
      <c r="AK91" s="162"/>
      <c r="AL91" s="163"/>
      <c r="AM91" s="164"/>
      <c r="AN91" s="165"/>
      <c r="AO91" s="166"/>
      <c r="AP91" s="157"/>
      <c r="AQ91" s="53"/>
    </row>
    <row r="92" spans="1:43" ht="16.5" customHeight="1" x14ac:dyDescent="0.25">
      <c r="A92" s="33"/>
      <c r="B92" s="11"/>
      <c r="C92" s="34"/>
      <c r="D92" s="57"/>
      <c r="E92" s="91" t="str">
        <f t="shared" si="101"/>
        <v/>
      </c>
      <c r="F92" s="92" t="str">
        <f t="shared" si="102"/>
        <v xml:space="preserve"> </v>
      </c>
      <c r="G92" s="93" t="str">
        <f t="shared" si="103"/>
        <v/>
      </c>
      <c r="H92" s="57"/>
      <c r="I92" s="91" t="str">
        <f t="shared" si="104"/>
        <v/>
      </c>
      <c r="J92" s="92" t="str">
        <f t="shared" si="105"/>
        <v xml:space="preserve"> </v>
      </c>
      <c r="K92" s="93" t="str">
        <f t="shared" si="106"/>
        <v/>
      </c>
      <c r="L92" s="57"/>
      <c r="M92" s="91" t="str">
        <f t="shared" si="107"/>
        <v/>
      </c>
      <c r="N92" s="92" t="str">
        <f>V80</f>
        <v xml:space="preserve"> </v>
      </c>
      <c r="O92" s="93" t="str">
        <f t="shared" si="108"/>
        <v/>
      </c>
      <c r="P92" s="57"/>
      <c r="Q92" s="91" t="str">
        <f>IF(ISBLANK(W86),"",W86)</f>
        <v/>
      </c>
      <c r="R92" s="92" t="str">
        <f>V86</f>
        <v xml:space="preserve"> </v>
      </c>
      <c r="S92" s="93" t="str">
        <f>IF(ISBLANK(U86),"",U86)</f>
        <v/>
      </c>
      <c r="T92" s="54"/>
      <c r="U92" s="55"/>
      <c r="V92" s="55"/>
      <c r="W92" s="56"/>
      <c r="X92" s="57"/>
      <c r="Y92" s="58"/>
      <c r="Z92" s="59" t="str">
        <f>IF(ISBLANK(Y92)," ","/")</f>
        <v xml:space="preserve"> </v>
      </c>
      <c r="AA92" s="58"/>
      <c r="AB92" s="57"/>
      <c r="AC92" s="58"/>
      <c r="AD92" s="59" t="str">
        <f>IF(ISBLANK(AC92)," ","/")</f>
        <v xml:space="preserve"> </v>
      </c>
      <c r="AE92" s="58"/>
      <c r="AF92" s="158"/>
      <c r="AG92" s="159"/>
      <c r="AH92" s="159"/>
      <c r="AI92" s="160"/>
      <c r="AJ92" s="161"/>
      <c r="AK92" s="162"/>
      <c r="AL92" s="163"/>
      <c r="AM92" s="164"/>
      <c r="AN92" s="165"/>
      <c r="AO92" s="166"/>
      <c r="AP92" s="157"/>
      <c r="AQ92" s="53"/>
    </row>
    <row r="93" spans="1:43" ht="16.5" customHeight="1" thickBot="1" x14ac:dyDescent="0.3">
      <c r="A93" s="33"/>
      <c r="B93" s="70"/>
      <c r="C93" s="71"/>
      <c r="D93" s="75"/>
      <c r="E93" s="95" t="str">
        <f t="shared" si="101"/>
        <v/>
      </c>
      <c r="F93" s="96" t="str">
        <f t="shared" si="102"/>
        <v xml:space="preserve"> </v>
      </c>
      <c r="G93" s="97" t="str">
        <f t="shared" si="103"/>
        <v/>
      </c>
      <c r="H93" s="75"/>
      <c r="I93" s="95" t="str">
        <f t="shared" si="104"/>
        <v/>
      </c>
      <c r="J93" s="96" t="str">
        <f t="shared" si="105"/>
        <v xml:space="preserve"> </v>
      </c>
      <c r="K93" s="97" t="str">
        <f t="shared" si="106"/>
        <v/>
      </c>
      <c r="L93" s="75"/>
      <c r="M93" s="95" t="str">
        <f t="shared" si="107"/>
        <v/>
      </c>
      <c r="N93" s="96" t="str">
        <f>V81</f>
        <v xml:space="preserve"> </v>
      </c>
      <c r="O93" s="97" t="str">
        <f t="shared" si="108"/>
        <v/>
      </c>
      <c r="P93" s="75"/>
      <c r="Q93" s="95" t="str">
        <f>IF(ISBLANK(W87),"",W87)</f>
        <v/>
      </c>
      <c r="R93" s="96" t="str">
        <f>V87</f>
        <v xml:space="preserve"> </v>
      </c>
      <c r="S93" s="97" t="str">
        <f>IF(ISBLANK(U87),"",U87)</f>
        <v/>
      </c>
      <c r="T93" s="72"/>
      <c r="U93" s="73"/>
      <c r="V93" s="73"/>
      <c r="W93" s="74"/>
      <c r="X93" s="75"/>
      <c r="Y93" s="76"/>
      <c r="Z93" s="59" t="str">
        <f>IF(ISBLANK(Y93)," ","/")</f>
        <v xml:space="preserve"> </v>
      </c>
      <c r="AA93" s="76"/>
      <c r="AB93" s="75"/>
      <c r="AC93" s="76"/>
      <c r="AD93" s="59" t="str">
        <f>IF(ISBLANK(AC93)," ","/")</f>
        <v xml:space="preserve"> </v>
      </c>
      <c r="AE93" s="76"/>
      <c r="AF93" s="167"/>
      <c r="AG93" s="168"/>
      <c r="AH93" s="168"/>
      <c r="AI93" s="169"/>
      <c r="AJ93" s="170"/>
      <c r="AK93" s="171"/>
      <c r="AL93" s="172"/>
      <c r="AM93" s="173"/>
      <c r="AN93" s="174"/>
      <c r="AO93" s="175"/>
      <c r="AP93" s="176"/>
      <c r="AQ93" s="86"/>
    </row>
    <row r="94" spans="1:43" ht="16.5" hidden="1" customHeight="1" x14ac:dyDescent="0.25">
      <c r="A94" s="33">
        <v>6</v>
      </c>
      <c r="B94" s="11"/>
      <c r="C94" s="34"/>
      <c r="D94" s="87" t="str">
        <f>IF(X64="","",X64)</f>
        <v/>
      </c>
      <c r="E94" s="88"/>
      <c r="F94" s="88"/>
      <c r="G94" s="89"/>
      <c r="H94" s="87" t="str">
        <f>IF(X70="","",X70)</f>
        <v/>
      </c>
      <c r="I94" s="88"/>
      <c r="J94" s="88"/>
      <c r="K94" s="89"/>
      <c r="L94" s="87" t="str">
        <f>IF(X76="","",X76)</f>
        <v/>
      </c>
      <c r="M94" s="88"/>
      <c r="N94" s="88"/>
      <c r="O94" s="89"/>
      <c r="P94" s="87" t="str">
        <f>IF(X82="","",X82)</f>
        <v/>
      </c>
      <c r="Q94" s="88"/>
      <c r="R94" s="88"/>
      <c r="S94" s="89"/>
      <c r="T94" s="87" t="str">
        <f>IF(X88="","",X88)</f>
        <v/>
      </c>
      <c r="U94" s="88"/>
      <c r="V94" s="88"/>
      <c r="W94" s="89"/>
      <c r="X94" s="98"/>
      <c r="Y94" s="99"/>
      <c r="Z94" s="99"/>
      <c r="AA94" s="100"/>
      <c r="AB94" s="41"/>
      <c r="AC94" s="42"/>
      <c r="AD94" s="42"/>
      <c r="AE94" s="43"/>
      <c r="AF94" s="177"/>
      <c r="AG94" s="178"/>
      <c r="AH94" s="178"/>
      <c r="AI94" s="179"/>
      <c r="AJ94" s="180"/>
      <c r="AK94" s="181"/>
      <c r="AL94" s="182"/>
      <c r="AM94" s="183"/>
      <c r="AN94" s="184"/>
      <c r="AO94" s="185"/>
      <c r="AP94" s="53"/>
      <c r="AQ94" s="53">
        <f>_xlfn.RANK.EQ(AI94,$AI$11:$AI$52,0)</f>
        <v>3</v>
      </c>
    </row>
    <row r="95" spans="1:43" ht="16.5" hidden="1" customHeight="1" x14ac:dyDescent="0.25">
      <c r="A95" s="33"/>
      <c r="B95" s="11"/>
      <c r="C95" s="34"/>
      <c r="D95" s="57" t="str">
        <f>IF(X65="P","G",IF(X65="G","P",""))</f>
        <v/>
      </c>
      <c r="E95" s="91" t="str">
        <f>IF(ISBLANK(AA65),"",AA65)</f>
        <v/>
      </c>
      <c r="F95" s="92" t="str">
        <f>Z65</f>
        <v xml:space="preserve"> </v>
      </c>
      <c r="G95" s="93" t="str">
        <f>IF(ISBLANK(Y65),"",Y65)</f>
        <v/>
      </c>
      <c r="H95" s="57" t="str">
        <f>IF(X71="P","G",IF(X71="G","P",""))</f>
        <v/>
      </c>
      <c r="I95" s="91" t="str">
        <f>IF(ISBLANK(AA71),"",AA71)</f>
        <v/>
      </c>
      <c r="J95" s="92" t="str">
        <f>Z71</f>
        <v xml:space="preserve"> </v>
      </c>
      <c r="K95" s="93" t="str">
        <f>IF(ISBLANK(Y71),"",Y71)</f>
        <v/>
      </c>
      <c r="L95" s="57" t="str">
        <f>IF(X77="P","G",IF(X77="G","P",""))</f>
        <v/>
      </c>
      <c r="M95" s="91" t="str">
        <f>IF(ISBLANK(AA77),"",AA77)</f>
        <v/>
      </c>
      <c r="N95" s="92" t="str">
        <f>Z77</f>
        <v xml:space="preserve"> </v>
      </c>
      <c r="O95" s="93" t="str">
        <f>IF(ISBLANK(Y77),"",Y77)</f>
        <v/>
      </c>
      <c r="P95" s="57" t="str">
        <f>IF(X83="P","G",IF(X83="G","P",""))</f>
        <v/>
      </c>
      <c r="Q95" s="91" t="str">
        <f>IF(ISBLANK(AA83),"",AA83)</f>
        <v/>
      </c>
      <c r="R95" s="92" t="str">
        <f>Z83</f>
        <v xml:space="preserve"> </v>
      </c>
      <c r="S95" s="93" t="str">
        <f>IF(ISBLANK(Y83),"",Y83)</f>
        <v/>
      </c>
      <c r="T95" s="57" t="str">
        <f>IF(X89="P","G",IF(X89="G","P",""))</f>
        <v/>
      </c>
      <c r="U95" s="91" t="str">
        <f>IF(ISBLANK(AA89),"",AA89)</f>
        <v/>
      </c>
      <c r="V95" s="92" t="str">
        <f>Z89</f>
        <v xml:space="preserve"> </v>
      </c>
      <c r="W95" s="93" t="str">
        <f>IF(ISBLANK(Y89),"",Y89)</f>
        <v/>
      </c>
      <c r="X95" s="110"/>
      <c r="Y95" s="111"/>
      <c r="Z95" s="111"/>
      <c r="AA95" s="112"/>
      <c r="AB95" s="57" t="str">
        <f>IF(AC95:AC99="","",IF(IF(AC95&gt;AE95,1,0)+IF(AC96&gt;AE96,1,0)+IF(AC97&gt;AE97,1,0)+IF(AC98&gt;AE98,1,0)+IF(AC99&gt;AE99,1,0)=3,"G","P"))</f>
        <v/>
      </c>
      <c r="AC95" s="58"/>
      <c r="AD95" s="59" t="str">
        <f>IF(ISBLANK(AC95)," ","/")</f>
        <v xml:space="preserve"> </v>
      </c>
      <c r="AE95" s="60"/>
      <c r="AF95" s="177"/>
      <c r="AG95" s="178"/>
      <c r="AH95" s="178"/>
      <c r="AI95" s="179"/>
      <c r="AJ95" s="186"/>
      <c r="AK95" s="187"/>
      <c r="AL95" s="188"/>
      <c r="AM95" s="189"/>
      <c r="AN95" s="190"/>
      <c r="AO95" s="185"/>
      <c r="AP95" s="53"/>
      <c r="AQ95" s="53"/>
    </row>
    <row r="96" spans="1:43" ht="16.5" hidden="1" customHeight="1" x14ac:dyDescent="0.25">
      <c r="A96" s="33"/>
      <c r="B96" s="11"/>
      <c r="C96" s="34"/>
      <c r="D96" s="57"/>
      <c r="E96" s="91" t="str">
        <f t="shared" ref="E96:E99" si="109">IF(ISBLANK(AA66),"",AA66)</f>
        <v/>
      </c>
      <c r="F96" s="92" t="str">
        <f t="shared" ref="F96:F99" si="110">Z66</f>
        <v xml:space="preserve"> </v>
      </c>
      <c r="G96" s="93" t="str">
        <f t="shared" ref="G96:G99" si="111">IF(ISBLANK(Y66),"",Y66)</f>
        <v/>
      </c>
      <c r="H96" s="57"/>
      <c r="I96" s="91" t="str">
        <f t="shared" ref="I96:I99" si="112">IF(ISBLANK(AA72),"",AA72)</f>
        <v/>
      </c>
      <c r="J96" s="92" t="str">
        <f t="shared" ref="J96:J99" si="113">Z72</f>
        <v xml:space="preserve"> </v>
      </c>
      <c r="K96" s="93" t="str">
        <f t="shared" ref="K96:K99" si="114">IF(ISBLANK(Y72),"",Y72)</f>
        <v/>
      </c>
      <c r="L96" s="57"/>
      <c r="M96" s="91" t="str">
        <f t="shared" ref="M96:M99" si="115">IF(ISBLANK(AA78),"",AA78)</f>
        <v/>
      </c>
      <c r="N96" s="92" t="str">
        <f t="shared" ref="N96:N99" si="116">Z78</f>
        <v xml:space="preserve"> </v>
      </c>
      <c r="O96" s="93" t="str">
        <f t="shared" ref="O96:O99" si="117">IF(ISBLANK(Y78),"",Y78)</f>
        <v/>
      </c>
      <c r="P96" s="57"/>
      <c r="Q96" s="91" t="str">
        <f t="shared" ref="Q96:Q99" si="118">IF(ISBLANK(AA84),"",AA84)</f>
        <v/>
      </c>
      <c r="R96" s="92" t="str">
        <f>Z84</f>
        <v xml:space="preserve"> </v>
      </c>
      <c r="S96" s="93" t="str">
        <f t="shared" ref="S96:S99" si="119">IF(ISBLANK(Y84),"",Y84)</f>
        <v/>
      </c>
      <c r="T96" s="57"/>
      <c r="U96" s="91" t="str">
        <f>IF(ISBLANK(AA90),"",AA90)</f>
        <v/>
      </c>
      <c r="V96" s="92" t="str">
        <f>Z90</f>
        <v xml:space="preserve"> </v>
      </c>
      <c r="W96" s="93" t="str">
        <f>IF(ISBLANK(Y90),"",Y90)</f>
        <v/>
      </c>
      <c r="X96" s="110"/>
      <c r="Y96" s="111"/>
      <c r="Z96" s="111"/>
      <c r="AA96" s="112"/>
      <c r="AB96" s="57"/>
      <c r="AC96" s="58"/>
      <c r="AD96" s="59" t="str">
        <f>IF(ISBLANK(AC96)," ","/")</f>
        <v xml:space="preserve"> </v>
      </c>
      <c r="AE96" s="60"/>
      <c r="AF96" s="177"/>
      <c r="AG96" s="178"/>
      <c r="AH96" s="178"/>
      <c r="AI96" s="179"/>
      <c r="AJ96" s="186"/>
      <c r="AK96" s="187"/>
      <c r="AL96" s="188"/>
      <c r="AM96" s="189"/>
      <c r="AN96" s="190"/>
      <c r="AO96" s="185"/>
      <c r="AP96" s="53"/>
      <c r="AQ96" s="53"/>
    </row>
    <row r="97" spans="1:43" ht="16.5" hidden="1" customHeight="1" x14ac:dyDescent="0.25">
      <c r="A97" s="33"/>
      <c r="B97" s="11"/>
      <c r="C97" s="34"/>
      <c r="D97" s="57"/>
      <c r="E97" s="91" t="str">
        <f t="shared" si="109"/>
        <v/>
      </c>
      <c r="F97" s="92" t="str">
        <f t="shared" si="110"/>
        <v xml:space="preserve"> </v>
      </c>
      <c r="G97" s="93" t="str">
        <f t="shared" si="111"/>
        <v/>
      </c>
      <c r="H97" s="57"/>
      <c r="I97" s="91" t="str">
        <f t="shared" si="112"/>
        <v/>
      </c>
      <c r="J97" s="92" t="str">
        <f t="shared" si="113"/>
        <v xml:space="preserve"> </v>
      </c>
      <c r="K97" s="93" t="str">
        <f t="shared" si="114"/>
        <v/>
      </c>
      <c r="L97" s="57"/>
      <c r="M97" s="91" t="str">
        <f t="shared" si="115"/>
        <v/>
      </c>
      <c r="N97" s="92" t="str">
        <f t="shared" si="116"/>
        <v xml:space="preserve"> </v>
      </c>
      <c r="O97" s="93" t="str">
        <f t="shared" si="117"/>
        <v/>
      </c>
      <c r="P97" s="57"/>
      <c r="Q97" s="91" t="str">
        <f t="shared" si="118"/>
        <v/>
      </c>
      <c r="R97" s="92" t="str">
        <f>Z85</f>
        <v xml:space="preserve"> </v>
      </c>
      <c r="S97" s="93" t="str">
        <f t="shared" si="119"/>
        <v/>
      </c>
      <c r="T97" s="57"/>
      <c r="U97" s="91" t="str">
        <f>IF(ISBLANK(AA91),"",AA91)</f>
        <v/>
      </c>
      <c r="V97" s="92" t="str">
        <f>Z91</f>
        <v xml:space="preserve"> </v>
      </c>
      <c r="W97" s="93" t="str">
        <f>IF(ISBLANK(Y91),"",Y91)</f>
        <v/>
      </c>
      <c r="X97" s="110"/>
      <c r="Y97" s="111"/>
      <c r="Z97" s="111"/>
      <c r="AA97" s="112"/>
      <c r="AB97" s="57"/>
      <c r="AC97" s="58"/>
      <c r="AD97" s="59" t="str">
        <f>IF(ISBLANK(AC97)," ","/")</f>
        <v xml:space="preserve"> </v>
      </c>
      <c r="AE97" s="58"/>
      <c r="AF97" s="177"/>
      <c r="AG97" s="178"/>
      <c r="AH97" s="178"/>
      <c r="AI97" s="179"/>
      <c r="AJ97" s="186"/>
      <c r="AK97" s="187"/>
      <c r="AL97" s="188"/>
      <c r="AM97" s="189"/>
      <c r="AN97" s="190"/>
      <c r="AO97" s="185"/>
      <c r="AP97" s="53"/>
      <c r="AQ97" s="53"/>
    </row>
    <row r="98" spans="1:43" ht="16.5" hidden="1" customHeight="1" x14ac:dyDescent="0.25">
      <c r="A98" s="33"/>
      <c r="B98" s="11"/>
      <c r="C98" s="34"/>
      <c r="D98" s="57"/>
      <c r="E98" s="91" t="str">
        <f t="shared" si="109"/>
        <v/>
      </c>
      <c r="F98" s="92" t="str">
        <f t="shared" si="110"/>
        <v xml:space="preserve"> </v>
      </c>
      <c r="G98" s="93" t="str">
        <f t="shared" si="111"/>
        <v/>
      </c>
      <c r="H98" s="57"/>
      <c r="I98" s="91" t="str">
        <f t="shared" si="112"/>
        <v/>
      </c>
      <c r="J98" s="92" t="str">
        <f t="shared" si="113"/>
        <v xml:space="preserve"> </v>
      </c>
      <c r="K98" s="93" t="str">
        <f t="shared" si="114"/>
        <v/>
      </c>
      <c r="L98" s="57"/>
      <c r="M98" s="91" t="str">
        <f t="shared" si="115"/>
        <v/>
      </c>
      <c r="N98" s="92" t="str">
        <f t="shared" si="116"/>
        <v xml:space="preserve"> </v>
      </c>
      <c r="O98" s="93" t="str">
        <f t="shared" si="117"/>
        <v/>
      </c>
      <c r="P98" s="57"/>
      <c r="Q98" s="91" t="str">
        <f t="shared" si="118"/>
        <v/>
      </c>
      <c r="R98" s="92" t="str">
        <f>Z86</f>
        <v xml:space="preserve"> </v>
      </c>
      <c r="S98" s="93" t="str">
        <f t="shared" si="119"/>
        <v/>
      </c>
      <c r="T98" s="57"/>
      <c r="U98" s="91" t="str">
        <f>IF(ISBLANK(AA92),"",AA92)</f>
        <v/>
      </c>
      <c r="V98" s="92" t="str">
        <f>Z92</f>
        <v xml:space="preserve"> </v>
      </c>
      <c r="W98" s="93" t="str">
        <f>IF(ISBLANK(Y92),"",Y92)</f>
        <v/>
      </c>
      <c r="X98" s="110"/>
      <c r="Y98" s="111"/>
      <c r="Z98" s="111"/>
      <c r="AA98" s="112"/>
      <c r="AB98" s="57"/>
      <c r="AC98" s="58"/>
      <c r="AD98" s="59" t="str">
        <f>IF(ISBLANK(AC98)," ","/")</f>
        <v xml:space="preserve"> </v>
      </c>
      <c r="AE98" s="58"/>
      <c r="AF98" s="177"/>
      <c r="AG98" s="178"/>
      <c r="AH98" s="178"/>
      <c r="AI98" s="179"/>
      <c r="AJ98" s="186"/>
      <c r="AK98" s="187"/>
      <c r="AL98" s="188"/>
      <c r="AM98" s="189"/>
      <c r="AN98" s="190"/>
      <c r="AO98" s="185"/>
      <c r="AP98" s="53"/>
      <c r="AQ98" s="53"/>
    </row>
    <row r="99" spans="1:43" ht="16.5" hidden="1" customHeight="1" x14ac:dyDescent="0.25">
      <c r="A99" s="33"/>
      <c r="B99" s="70"/>
      <c r="C99" s="71"/>
      <c r="D99" s="75"/>
      <c r="E99" s="95" t="str">
        <f t="shared" si="109"/>
        <v/>
      </c>
      <c r="F99" s="96" t="str">
        <f t="shared" si="110"/>
        <v xml:space="preserve"> </v>
      </c>
      <c r="G99" s="97" t="str">
        <f t="shared" si="111"/>
        <v/>
      </c>
      <c r="H99" s="75"/>
      <c r="I99" s="95" t="str">
        <f t="shared" si="112"/>
        <v/>
      </c>
      <c r="J99" s="96" t="str">
        <f t="shared" si="113"/>
        <v xml:space="preserve"> </v>
      </c>
      <c r="K99" s="97" t="str">
        <f t="shared" si="114"/>
        <v/>
      </c>
      <c r="L99" s="75"/>
      <c r="M99" s="95" t="str">
        <f t="shared" si="115"/>
        <v/>
      </c>
      <c r="N99" s="96" t="str">
        <f t="shared" si="116"/>
        <v xml:space="preserve"> </v>
      </c>
      <c r="O99" s="97" t="str">
        <f t="shared" si="117"/>
        <v/>
      </c>
      <c r="P99" s="75"/>
      <c r="Q99" s="95" t="str">
        <f t="shared" si="118"/>
        <v/>
      </c>
      <c r="R99" s="96" t="str">
        <f>Z87</f>
        <v xml:space="preserve"> </v>
      </c>
      <c r="S99" s="97" t="str">
        <f t="shared" si="119"/>
        <v/>
      </c>
      <c r="T99" s="75"/>
      <c r="U99" s="95" t="str">
        <f>IF(ISBLANK(AA93),"",AA93)</f>
        <v/>
      </c>
      <c r="V99" s="96" t="str">
        <f>Z93</f>
        <v xml:space="preserve"> </v>
      </c>
      <c r="W99" s="97" t="str">
        <f>IF(ISBLANK(Y93),"",Y93)</f>
        <v/>
      </c>
      <c r="X99" s="113"/>
      <c r="Y99" s="114"/>
      <c r="Z99" s="114"/>
      <c r="AA99" s="115"/>
      <c r="AB99" s="75"/>
      <c r="AC99" s="76"/>
      <c r="AD99" s="59" t="str">
        <f>IF(ISBLANK(AC99)," ","/")</f>
        <v xml:space="preserve"> </v>
      </c>
      <c r="AE99" s="76"/>
      <c r="AF99" s="191"/>
      <c r="AG99" s="192"/>
      <c r="AH99" s="192"/>
      <c r="AI99" s="193"/>
      <c r="AJ99" s="186"/>
      <c r="AK99" s="187"/>
      <c r="AL99" s="188"/>
      <c r="AM99" s="189"/>
      <c r="AN99" s="190"/>
      <c r="AO99" s="194"/>
      <c r="AP99" s="86"/>
      <c r="AQ99" s="86"/>
    </row>
    <row r="100" spans="1:43" ht="16.5" hidden="1" customHeight="1" x14ac:dyDescent="0.25">
      <c r="A100" s="33">
        <v>7</v>
      </c>
      <c r="B100" s="125"/>
      <c r="C100" s="126"/>
      <c r="D100" s="127" t="str">
        <f>IF(AB64="","",AB64)</f>
        <v/>
      </c>
      <c r="E100" s="128"/>
      <c r="F100" s="128"/>
      <c r="G100" s="129"/>
      <c r="H100" s="127" t="str">
        <f>IF(AB70="","",AB70)</f>
        <v/>
      </c>
      <c r="I100" s="128"/>
      <c r="J100" s="128"/>
      <c r="K100" s="129"/>
      <c r="L100" s="127" t="str">
        <f>IF(AB76="","",AB76)</f>
        <v/>
      </c>
      <c r="M100" s="128"/>
      <c r="N100" s="128"/>
      <c r="O100" s="129"/>
      <c r="P100" s="127" t="str">
        <f>IF(AB82="","",AB82)</f>
        <v/>
      </c>
      <c r="Q100" s="128"/>
      <c r="R100" s="128"/>
      <c r="S100" s="129"/>
      <c r="T100" s="127" t="str">
        <f>IF(AB88="","",AB88)</f>
        <v/>
      </c>
      <c r="U100" s="128"/>
      <c r="V100" s="128"/>
      <c r="W100" s="129"/>
      <c r="X100" s="127" t="str">
        <f>IF(AB94="","",AB94)</f>
        <v/>
      </c>
      <c r="Y100" s="128"/>
      <c r="Z100" s="128"/>
      <c r="AA100" s="129"/>
      <c r="AB100" s="98"/>
      <c r="AC100" s="99"/>
      <c r="AD100" s="99"/>
      <c r="AE100" s="130"/>
      <c r="AF100" s="195" t="str">
        <f>IF(ISBLANK(AC65),"",AG100+AH100)</f>
        <v/>
      </c>
      <c r="AG100" s="196" t="str">
        <f>IF(ISBLANK(AC65),"",IF(COUNTIF(D101,"G")+COUNTIF(H101,"G")+COUNTIF(L101,"G")+COUNTIF(P101,"G")+COUNTIF(T101,"G")+COUNTIF(X101,"G")=0,"0",COUNTIF(D101,"G")+COUNTIF(H101,"G")+COUNTIF(L101,"G")+COUNTIF(P101,"G")+COUNTIF(T101,"G")+COUNTIF(X101,"G")))</f>
        <v/>
      </c>
      <c r="AH100" s="196" t="str">
        <f>IF(ISBLANK(AC65),"",IF(COUNTIF(H101,"P")+COUNTIF(L101,"P")+COUNTIF(P101,"P")+COUNTIF(T101,"P")+COUNTIF(X101,"P")+COUNTIF(D101,"P")=0,"0",COUNTIF(H101,"P")+COUNTIF(L101,"P")+COUNTIF(P101,"P")+COUNTIF(T101,"P")+COUNTIF(X101,"P")+COUNTIF(D101,"P")))</f>
        <v/>
      </c>
      <c r="AI100" s="197" t="str">
        <f>IF(AH100="","",+AG100-AH100)</f>
        <v/>
      </c>
      <c r="AJ100" s="186" t="str">
        <f>IF(ISBLANK(AC65),"",COUNTIF(E101:E102,"15")+COUNTIF(E105,"11")+COUNTIF(I101:I102,"15")+COUNTIF(I105,"11")+COUNTIF(M101:M102,"15")+COUNTIF(M105,"11")+COUNTIF(Q101:Q102,"15")+COUNTIF(Q105,"11")+COUNTIF(U101:U102,"15")+COUNTIF(U105,"11")+COUNTIF(Y101:Y102,"15")+COUNTIF(Y105,"11"))</f>
        <v/>
      </c>
      <c r="AK100" s="187" t="str">
        <f>IF(ISBLANK(AC65),"",COUNTIF(G101:G102,"15")+COUNTIF(G105,"11")+COUNTIF(K101:K102,"15")+COUNTIF(K105,"11")+COUNTIF(O101:O102,"15")+COUNTIF(O105,"11")+COUNTIF(S101:S102,"15")+COUNTIF(S105,"11")+COUNTIF(W101:W102,"15")+COUNTIF(W105,"11")+COUNTIF(AA101:AA102,"15")+COUNTIF(AA105,"11"))</f>
        <v/>
      </c>
      <c r="AL100" s="198" t="str">
        <f>IF(AK100="","",+AJ100-AK100)</f>
        <v/>
      </c>
      <c r="AM100" s="199" t="str">
        <f>IF(ISBLANK(AC65),"",(SUM(E101:E105)+SUM(I101:I105)+SUM(M101:M105)+SUM(Q101:Q105)+SUM(U101:U105)+SUM(Y101:Y105)))</f>
        <v/>
      </c>
      <c r="AN100" s="200" t="str">
        <f>IF(ISBLANK(AC65),"",-(SUM(G101:G105)+SUM(K101:K105)+SUM(O101:O105)+SUM(S101:S105)+SUM(W101:W105)+SUM(AA101:AA105)))</f>
        <v/>
      </c>
      <c r="AO100" s="201" t="str">
        <f>IF(AN100="","",+AM100-AN100)</f>
        <v/>
      </c>
      <c r="AP100" s="140"/>
      <c r="AQ100" s="53" t="e">
        <f>_xlfn.RANK.EQ(AI100,$AI$11:$AI$52,0)</f>
        <v>#VALUE!</v>
      </c>
    </row>
    <row r="101" spans="1:43" ht="16.5" hidden="1" customHeight="1" x14ac:dyDescent="0.25">
      <c r="A101" s="33"/>
      <c r="B101" s="11"/>
      <c r="C101" s="34"/>
      <c r="D101" s="57" t="str">
        <f>IF(AB65="P","G",IF(AB65="G","P",""))</f>
        <v/>
      </c>
      <c r="E101" s="91" t="str">
        <f>IF(ISBLANK(AE65),"",AE65)</f>
        <v/>
      </c>
      <c r="F101" s="92" t="str">
        <f>AD65</f>
        <v xml:space="preserve"> </v>
      </c>
      <c r="G101" s="93" t="str">
        <f>IF(ISBLANK(AC65),"",AC65)</f>
        <v/>
      </c>
      <c r="H101" s="57" t="str">
        <f>IF(AB71="P","G",IF(AB71="G","P",""))</f>
        <v/>
      </c>
      <c r="I101" s="91" t="str">
        <f>IF(ISBLANK(AE71),"",AE71)</f>
        <v/>
      </c>
      <c r="J101" s="92" t="str">
        <f>AD71</f>
        <v xml:space="preserve"> </v>
      </c>
      <c r="K101" s="93" t="str">
        <f>IF(ISBLANK(AC71),"",AC71)</f>
        <v/>
      </c>
      <c r="L101" s="57" t="str">
        <f>IF(AB77="P","G",IF(AB77="G","P",""))</f>
        <v/>
      </c>
      <c r="M101" s="91" t="str">
        <f>IF(ISBLANK(AE77),"",AE77)</f>
        <v/>
      </c>
      <c r="N101" s="92" t="str">
        <f>AD77</f>
        <v xml:space="preserve"> </v>
      </c>
      <c r="O101" s="93" t="str">
        <f>IF(ISBLANK(AC77),"",AC77)</f>
        <v/>
      </c>
      <c r="P101" s="57" t="str">
        <f>IF(AB83="P","G",IF(AB83="G","P",""))</f>
        <v/>
      </c>
      <c r="Q101" s="91" t="str">
        <f>IF(ISBLANK(AE83),"",AE83)</f>
        <v/>
      </c>
      <c r="R101" s="92" t="str">
        <f>AD83</f>
        <v xml:space="preserve"> </v>
      </c>
      <c r="S101" s="93" t="str">
        <f>IF(ISBLANK(AC83),"",AC83)</f>
        <v/>
      </c>
      <c r="T101" s="57" t="str">
        <f>IF(AB89="P","G",IF(AB89="G","P",""))</f>
        <v/>
      </c>
      <c r="U101" s="91" t="str">
        <f>IF(ISBLANK(AE89),"",AE89)</f>
        <v/>
      </c>
      <c r="V101" s="92" t="str">
        <f>AD89</f>
        <v xml:space="preserve"> </v>
      </c>
      <c r="W101" s="93" t="str">
        <f>IF(ISBLANK(AC89),"",AC89)</f>
        <v/>
      </c>
      <c r="X101" s="57" t="str">
        <f>IF(AB95="P","G",IF(AB95="G","P",""))</f>
        <v/>
      </c>
      <c r="Y101" s="91" t="str">
        <f>IF(ISBLANK(AE95),"",AE95)</f>
        <v/>
      </c>
      <c r="Z101" s="92" t="str">
        <f>AD95</f>
        <v xml:space="preserve"> </v>
      </c>
      <c r="AA101" s="93" t="str">
        <f>IF(ISBLANK(AC95),"",AC95)</f>
        <v/>
      </c>
      <c r="AB101" s="110"/>
      <c r="AC101" s="111"/>
      <c r="AD101" s="111"/>
      <c r="AE101" s="141"/>
      <c r="AF101" s="177"/>
      <c r="AG101" s="178"/>
      <c r="AH101" s="178"/>
      <c r="AI101" s="179"/>
      <c r="AJ101" s="186"/>
      <c r="AK101" s="187"/>
      <c r="AL101" s="188"/>
      <c r="AM101" s="189"/>
      <c r="AN101" s="190"/>
      <c r="AO101" s="185"/>
      <c r="AP101" s="142"/>
      <c r="AQ101" s="53"/>
    </row>
    <row r="102" spans="1:43" ht="16.5" hidden="1" customHeight="1" x14ac:dyDescent="0.25">
      <c r="A102" s="33"/>
      <c r="B102" s="11"/>
      <c r="C102" s="34"/>
      <c r="D102" s="57"/>
      <c r="E102" s="91" t="str">
        <f t="shared" ref="E102:E105" si="120">IF(ISBLANK(AE66),"",AE66)</f>
        <v/>
      </c>
      <c r="F102" s="92" t="str">
        <f t="shared" ref="F102:F105" si="121">AD66</f>
        <v xml:space="preserve"> </v>
      </c>
      <c r="G102" s="93" t="str">
        <f t="shared" ref="G102:G105" si="122">IF(ISBLANK(AC66),"",AC66)</f>
        <v/>
      </c>
      <c r="H102" s="57"/>
      <c r="I102" s="91" t="str">
        <f t="shared" ref="I102:I105" si="123">IF(ISBLANK(AE72),"",AE72)</f>
        <v/>
      </c>
      <c r="J102" s="92" t="str">
        <f t="shared" ref="J102:J105" si="124">AD72</f>
        <v xml:space="preserve"> </v>
      </c>
      <c r="K102" s="93" t="str">
        <f t="shared" ref="K102:K105" si="125">IF(ISBLANK(AC72),"",AC72)</f>
        <v/>
      </c>
      <c r="L102" s="57"/>
      <c r="M102" s="91" t="str">
        <f t="shared" ref="M102:M105" si="126">IF(ISBLANK(AE78),"",AE78)</f>
        <v/>
      </c>
      <c r="N102" s="92" t="str">
        <f t="shared" ref="N102:N105" si="127">AD78</f>
        <v xml:space="preserve"> </v>
      </c>
      <c r="O102" s="93" t="str">
        <f t="shared" ref="O102:O105" si="128">IF(ISBLANK(AC78),"",AC78)</f>
        <v/>
      </c>
      <c r="P102" s="57"/>
      <c r="Q102" s="91" t="str">
        <f t="shared" ref="Q102:Q105" si="129">IF(ISBLANK(AE84),"",AE84)</f>
        <v/>
      </c>
      <c r="R102" s="92" t="str">
        <f t="shared" ref="R102:R105" si="130">AD84</f>
        <v xml:space="preserve"> </v>
      </c>
      <c r="S102" s="93" t="str">
        <f t="shared" ref="S102:S105" si="131">IF(ISBLANK(AC84),"",AC84)</f>
        <v/>
      </c>
      <c r="T102" s="57"/>
      <c r="U102" s="91" t="str">
        <f t="shared" ref="U102:U105" si="132">IF(ISBLANK(AE90),"",AE90)</f>
        <v/>
      </c>
      <c r="V102" s="92" t="str">
        <f>AD90</f>
        <v xml:space="preserve"> </v>
      </c>
      <c r="W102" s="93" t="str">
        <f t="shared" ref="W102:W105" si="133">IF(ISBLANK(AC90),"",AC90)</f>
        <v/>
      </c>
      <c r="X102" s="57"/>
      <c r="Y102" s="91" t="str">
        <f>IF(ISBLANK(AE96),"",AE96)</f>
        <v/>
      </c>
      <c r="Z102" s="92" t="str">
        <f>AD96</f>
        <v xml:space="preserve"> </v>
      </c>
      <c r="AA102" s="93" t="str">
        <f>IF(ISBLANK(AC96),"",AC96)</f>
        <v/>
      </c>
      <c r="AB102" s="110"/>
      <c r="AC102" s="111"/>
      <c r="AD102" s="111"/>
      <c r="AE102" s="141"/>
      <c r="AF102" s="177"/>
      <c r="AG102" s="178"/>
      <c r="AH102" s="178"/>
      <c r="AI102" s="179"/>
      <c r="AJ102" s="186"/>
      <c r="AK102" s="187"/>
      <c r="AL102" s="188"/>
      <c r="AM102" s="189"/>
      <c r="AN102" s="190"/>
      <c r="AO102" s="185"/>
      <c r="AP102" s="142"/>
      <c r="AQ102" s="53"/>
    </row>
    <row r="103" spans="1:43" ht="16.5" hidden="1" customHeight="1" x14ac:dyDescent="0.25">
      <c r="A103" s="33"/>
      <c r="B103" s="11"/>
      <c r="C103" s="34"/>
      <c r="D103" s="57"/>
      <c r="E103" s="91" t="str">
        <f t="shared" si="120"/>
        <v/>
      </c>
      <c r="F103" s="92" t="str">
        <f t="shared" si="121"/>
        <v xml:space="preserve"> </v>
      </c>
      <c r="G103" s="93" t="str">
        <f t="shared" si="122"/>
        <v/>
      </c>
      <c r="H103" s="57"/>
      <c r="I103" s="91" t="str">
        <f t="shared" si="123"/>
        <v/>
      </c>
      <c r="J103" s="92" t="str">
        <f t="shared" si="124"/>
        <v xml:space="preserve"> </v>
      </c>
      <c r="K103" s="93" t="str">
        <f t="shared" si="125"/>
        <v/>
      </c>
      <c r="L103" s="57"/>
      <c r="M103" s="91" t="str">
        <f t="shared" si="126"/>
        <v/>
      </c>
      <c r="N103" s="92" t="str">
        <f t="shared" si="127"/>
        <v xml:space="preserve"> </v>
      </c>
      <c r="O103" s="93" t="str">
        <f t="shared" si="128"/>
        <v/>
      </c>
      <c r="P103" s="57"/>
      <c r="Q103" s="91" t="str">
        <f t="shared" si="129"/>
        <v/>
      </c>
      <c r="R103" s="92" t="str">
        <f t="shared" si="130"/>
        <v xml:space="preserve"> </v>
      </c>
      <c r="S103" s="93" t="str">
        <f t="shared" si="131"/>
        <v/>
      </c>
      <c r="T103" s="57"/>
      <c r="U103" s="91" t="str">
        <f t="shared" si="132"/>
        <v/>
      </c>
      <c r="V103" s="92" t="str">
        <f>AD91</f>
        <v xml:space="preserve"> </v>
      </c>
      <c r="W103" s="93" t="str">
        <f t="shared" si="133"/>
        <v/>
      </c>
      <c r="X103" s="57"/>
      <c r="Y103" s="91" t="str">
        <f>IF(ISBLANK(AE97),"",AE97)</f>
        <v/>
      </c>
      <c r="Z103" s="92" t="str">
        <f>AD97</f>
        <v xml:space="preserve"> </v>
      </c>
      <c r="AA103" s="93" t="str">
        <f>IF(ISBLANK(AC97),"",AC97)</f>
        <v/>
      </c>
      <c r="AB103" s="110"/>
      <c r="AC103" s="111"/>
      <c r="AD103" s="111"/>
      <c r="AE103" s="141"/>
      <c r="AF103" s="177"/>
      <c r="AG103" s="178"/>
      <c r="AH103" s="178"/>
      <c r="AI103" s="179"/>
      <c r="AJ103" s="202"/>
      <c r="AK103" s="203"/>
      <c r="AL103" s="204"/>
      <c r="AM103" s="205"/>
      <c r="AN103" s="206"/>
      <c r="AO103" s="185"/>
      <c r="AP103" s="142"/>
      <c r="AQ103" s="53"/>
    </row>
    <row r="104" spans="1:43" ht="16.5" hidden="1" customHeight="1" x14ac:dyDescent="0.25">
      <c r="A104" s="33"/>
      <c r="B104" s="11"/>
      <c r="C104" s="34"/>
      <c r="D104" s="57"/>
      <c r="E104" s="91" t="str">
        <f t="shared" si="120"/>
        <v/>
      </c>
      <c r="F104" s="92" t="str">
        <f t="shared" si="121"/>
        <v xml:space="preserve"> </v>
      </c>
      <c r="G104" s="93" t="str">
        <f t="shared" si="122"/>
        <v/>
      </c>
      <c r="H104" s="57"/>
      <c r="I104" s="91" t="str">
        <f t="shared" si="123"/>
        <v/>
      </c>
      <c r="J104" s="92" t="str">
        <f t="shared" si="124"/>
        <v xml:space="preserve"> </v>
      </c>
      <c r="K104" s="93" t="str">
        <f t="shared" si="125"/>
        <v/>
      </c>
      <c r="L104" s="57"/>
      <c r="M104" s="91" t="str">
        <f t="shared" si="126"/>
        <v/>
      </c>
      <c r="N104" s="92" t="str">
        <f t="shared" si="127"/>
        <v xml:space="preserve"> </v>
      </c>
      <c r="O104" s="93" t="str">
        <f t="shared" si="128"/>
        <v/>
      </c>
      <c r="P104" s="57"/>
      <c r="Q104" s="91" t="str">
        <f t="shared" si="129"/>
        <v/>
      </c>
      <c r="R104" s="92" t="str">
        <f t="shared" si="130"/>
        <v xml:space="preserve"> </v>
      </c>
      <c r="S104" s="93" t="str">
        <f t="shared" si="131"/>
        <v/>
      </c>
      <c r="T104" s="57"/>
      <c r="U104" s="91" t="str">
        <f t="shared" si="132"/>
        <v/>
      </c>
      <c r="V104" s="92" t="str">
        <f>AD92</f>
        <v xml:space="preserve"> </v>
      </c>
      <c r="W104" s="93" t="str">
        <f t="shared" si="133"/>
        <v/>
      </c>
      <c r="X104" s="57"/>
      <c r="Y104" s="91" t="str">
        <f>IF(ISBLANK(AE98),"",AE98)</f>
        <v/>
      </c>
      <c r="Z104" s="92" t="str">
        <f>AD98</f>
        <v xml:space="preserve"> </v>
      </c>
      <c r="AA104" s="93" t="str">
        <f>IF(ISBLANK(AC98),"",AC98)</f>
        <v/>
      </c>
      <c r="AB104" s="110"/>
      <c r="AC104" s="111"/>
      <c r="AD104" s="111"/>
      <c r="AE104" s="141"/>
      <c r="AF104" s="177"/>
      <c r="AG104" s="178"/>
      <c r="AH104" s="178"/>
      <c r="AI104" s="179"/>
      <c r="AJ104" s="202"/>
      <c r="AK104" s="203"/>
      <c r="AL104" s="204"/>
      <c r="AM104" s="205"/>
      <c r="AN104" s="206"/>
      <c r="AO104" s="185"/>
      <c r="AP104" s="142"/>
      <c r="AQ104" s="53"/>
    </row>
    <row r="105" spans="1:43" ht="17.25" hidden="1" customHeight="1" x14ac:dyDescent="0.25">
      <c r="A105" s="33"/>
      <c r="B105" s="70"/>
      <c r="C105" s="71"/>
      <c r="D105" s="75"/>
      <c r="E105" s="95" t="str">
        <f t="shared" si="120"/>
        <v/>
      </c>
      <c r="F105" s="96" t="str">
        <f t="shared" si="121"/>
        <v xml:space="preserve"> </v>
      </c>
      <c r="G105" s="97" t="str">
        <f t="shared" si="122"/>
        <v/>
      </c>
      <c r="H105" s="75"/>
      <c r="I105" s="95" t="str">
        <f t="shared" si="123"/>
        <v/>
      </c>
      <c r="J105" s="96" t="str">
        <f t="shared" si="124"/>
        <v xml:space="preserve"> </v>
      </c>
      <c r="K105" s="97" t="str">
        <f t="shared" si="125"/>
        <v/>
      </c>
      <c r="L105" s="75"/>
      <c r="M105" s="95" t="str">
        <f t="shared" si="126"/>
        <v/>
      </c>
      <c r="N105" s="96" t="str">
        <f t="shared" si="127"/>
        <v xml:space="preserve"> </v>
      </c>
      <c r="O105" s="97" t="str">
        <f t="shared" si="128"/>
        <v/>
      </c>
      <c r="P105" s="75"/>
      <c r="Q105" s="95" t="str">
        <f t="shared" si="129"/>
        <v/>
      </c>
      <c r="R105" s="96" t="str">
        <f t="shared" si="130"/>
        <v xml:space="preserve"> </v>
      </c>
      <c r="S105" s="97" t="str">
        <f t="shared" si="131"/>
        <v/>
      </c>
      <c r="T105" s="75"/>
      <c r="U105" s="95" t="str">
        <f t="shared" si="132"/>
        <v/>
      </c>
      <c r="V105" s="96" t="str">
        <f>AD93</f>
        <v xml:space="preserve"> </v>
      </c>
      <c r="W105" s="97" t="str">
        <f t="shared" si="133"/>
        <v/>
      </c>
      <c r="X105" s="75"/>
      <c r="Y105" s="95" t="str">
        <f>IF(ISBLANK(AE99),"",AE99)</f>
        <v/>
      </c>
      <c r="Z105" s="96" t="str">
        <f>AD99</f>
        <v xml:space="preserve"> </v>
      </c>
      <c r="AA105" s="97" t="str">
        <f>IF(ISBLANK(AC99),"",AC99)</f>
        <v/>
      </c>
      <c r="AB105" s="113"/>
      <c r="AC105" s="114"/>
      <c r="AD105" s="114"/>
      <c r="AE105" s="143"/>
      <c r="AF105" s="207"/>
      <c r="AG105" s="208"/>
      <c r="AH105" s="208"/>
      <c r="AI105" s="209"/>
      <c r="AJ105" s="210"/>
      <c r="AK105" s="211"/>
      <c r="AL105" s="212"/>
      <c r="AM105" s="213"/>
      <c r="AN105" s="214"/>
      <c r="AO105" s="215"/>
      <c r="AP105" s="144"/>
      <c r="AQ105" s="86"/>
    </row>
  </sheetData>
  <sheetProtection selectLockedCells="1"/>
  <mergeCells count="421">
    <mergeCell ref="AO100:AO105"/>
    <mergeCell ref="AP100:AP105"/>
    <mergeCell ref="AQ100:AQ105"/>
    <mergeCell ref="D101:D105"/>
    <mergeCell ref="H101:H105"/>
    <mergeCell ref="L101:L105"/>
    <mergeCell ref="P101:P105"/>
    <mergeCell ref="T101:T105"/>
    <mergeCell ref="X101:X105"/>
    <mergeCell ref="AI100:AI105"/>
    <mergeCell ref="AJ100:AJ105"/>
    <mergeCell ref="AK100:AK105"/>
    <mergeCell ref="AL100:AL105"/>
    <mergeCell ref="AM100:AM105"/>
    <mergeCell ref="AN100:AN105"/>
    <mergeCell ref="T100:W100"/>
    <mergeCell ref="X100:AA100"/>
    <mergeCell ref="AB100:AE105"/>
    <mergeCell ref="AF100:AF105"/>
    <mergeCell ref="AG100:AG105"/>
    <mergeCell ref="AH100:AH105"/>
    <mergeCell ref="A100:A105"/>
    <mergeCell ref="B100:C105"/>
    <mergeCell ref="D100:G100"/>
    <mergeCell ref="H100:K100"/>
    <mergeCell ref="L100:O100"/>
    <mergeCell ref="P100:S100"/>
    <mergeCell ref="AO94:AO99"/>
    <mergeCell ref="AP94:AP99"/>
    <mergeCell ref="AQ94:AQ99"/>
    <mergeCell ref="D95:D99"/>
    <mergeCell ref="H95:H99"/>
    <mergeCell ref="L95:L99"/>
    <mergeCell ref="P95:P99"/>
    <mergeCell ref="T95:T99"/>
    <mergeCell ref="AB95:AB99"/>
    <mergeCell ref="AI94:AI99"/>
    <mergeCell ref="AJ94:AJ99"/>
    <mergeCell ref="AK94:AK99"/>
    <mergeCell ref="AL94:AL99"/>
    <mergeCell ref="AM94:AM99"/>
    <mergeCell ref="AN94:AN99"/>
    <mergeCell ref="T94:W94"/>
    <mergeCell ref="X94:AA99"/>
    <mergeCell ref="AB94:AE94"/>
    <mergeCell ref="AF94:AF99"/>
    <mergeCell ref="AG94:AG99"/>
    <mergeCell ref="AH94:AH99"/>
    <mergeCell ref="A94:A99"/>
    <mergeCell ref="B94:C99"/>
    <mergeCell ref="D94:G94"/>
    <mergeCell ref="H94:K94"/>
    <mergeCell ref="L94:O94"/>
    <mergeCell ref="P94:S94"/>
    <mergeCell ref="AO88:AO93"/>
    <mergeCell ref="AP88:AP93"/>
    <mergeCell ref="AQ88:AQ93"/>
    <mergeCell ref="D89:D93"/>
    <mergeCell ref="H89:H93"/>
    <mergeCell ref="L89:L93"/>
    <mergeCell ref="P89:P93"/>
    <mergeCell ref="X89:X93"/>
    <mergeCell ref="AB89:AB93"/>
    <mergeCell ref="AI88:AI93"/>
    <mergeCell ref="AJ88:AJ93"/>
    <mergeCell ref="AK88:AK93"/>
    <mergeCell ref="AL88:AL93"/>
    <mergeCell ref="AM88:AM93"/>
    <mergeCell ref="AN88:AN93"/>
    <mergeCell ref="T88:W93"/>
    <mergeCell ref="X88:AA88"/>
    <mergeCell ref="AB88:AE88"/>
    <mergeCell ref="AF88:AF93"/>
    <mergeCell ref="AG88:AG93"/>
    <mergeCell ref="AH88:AH93"/>
    <mergeCell ref="A88:A93"/>
    <mergeCell ref="B88:C93"/>
    <mergeCell ref="D88:G88"/>
    <mergeCell ref="H88:K88"/>
    <mergeCell ref="L88:O88"/>
    <mergeCell ref="P88:S88"/>
    <mergeCell ref="AO82:AO87"/>
    <mergeCell ref="AP82:AP87"/>
    <mergeCell ref="AQ82:AQ87"/>
    <mergeCell ref="D83:D87"/>
    <mergeCell ref="H83:H87"/>
    <mergeCell ref="L83:L87"/>
    <mergeCell ref="T83:T87"/>
    <mergeCell ref="X83:X87"/>
    <mergeCell ref="AB83:AB87"/>
    <mergeCell ref="AI82:AI87"/>
    <mergeCell ref="AJ82:AJ87"/>
    <mergeCell ref="AK82:AK87"/>
    <mergeCell ref="AL82:AL87"/>
    <mergeCell ref="AM82:AM87"/>
    <mergeCell ref="AN82:AN87"/>
    <mergeCell ref="T82:W82"/>
    <mergeCell ref="X82:AA82"/>
    <mergeCell ref="AB82:AE82"/>
    <mergeCell ref="AF82:AF87"/>
    <mergeCell ref="AG82:AG87"/>
    <mergeCell ref="AH82:AH87"/>
    <mergeCell ref="A82:A87"/>
    <mergeCell ref="B82:C87"/>
    <mergeCell ref="D82:G82"/>
    <mergeCell ref="H82:K82"/>
    <mergeCell ref="L82:O82"/>
    <mergeCell ref="P82:S87"/>
    <mergeCell ref="AO76:AO81"/>
    <mergeCell ref="AP76:AP81"/>
    <mergeCell ref="AQ76:AQ81"/>
    <mergeCell ref="D77:D81"/>
    <mergeCell ref="H77:H81"/>
    <mergeCell ref="P77:P81"/>
    <mergeCell ref="T77:T81"/>
    <mergeCell ref="X77:X81"/>
    <mergeCell ref="AB77:AB81"/>
    <mergeCell ref="AI76:AI81"/>
    <mergeCell ref="AJ76:AJ81"/>
    <mergeCell ref="AK76:AK81"/>
    <mergeCell ref="AL76:AL81"/>
    <mergeCell ref="AM76:AM81"/>
    <mergeCell ref="AN76:AN81"/>
    <mergeCell ref="T76:W76"/>
    <mergeCell ref="X76:AA76"/>
    <mergeCell ref="AB76:AE76"/>
    <mergeCell ref="AF76:AF81"/>
    <mergeCell ref="AG76:AG81"/>
    <mergeCell ref="AH76:AH81"/>
    <mergeCell ref="A76:A81"/>
    <mergeCell ref="B76:C81"/>
    <mergeCell ref="D76:G76"/>
    <mergeCell ref="H76:K76"/>
    <mergeCell ref="L76:O81"/>
    <mergeCell ref="P76:S76"/>
    <mergeCell ref="AO70:AO75"/>
    <mergeCell ref="AP70:AP75"/>
    <mergeCell ref="AQ70:AQ75"/>
    <mergeCell ref="D71:D75"/>
    <mergeCell ref="L71:L75"/>
    <mergeCell ref="P71:P75"/>
    <mergeCell ref="T71:T75"/>
    <mergeCell ref="X71:X75"/>
    <mergeCell ref="AB71:AB75"/>
    <mergeCell ref="AI70:AI75"/>
    <mergeCell ref="AJ70:AJ75"/>
    <mergeCell ref="AK70:AK75"/>
    <mergeCell ref="AL70:AL75"/>
    <mergeCell ref="AM70:AM75"/>
    <mergeCell ref="AN70:AN75"/>
    <mergeCell ref="T70:W70"/>
    <mergeCell ref="X70:AA70"/>
    <mergeCell ref="AB70:AE70"/>
    <mergeCell ref="AF70:AF75"/>
    <mergeCell ref="AG70:AG75"/>
    <mergeCell ref="AH70:AH75"/>
    <mergeCell ref="A70:A75"/>
    <mergeCell ref="B70:C75"/>
    <mergeCell ref="D70:G70"/>
    <mergeCell ref="H70:K75"/>
    <mergeCell ref="L70:O70"/>
    <mergeCell ref="P70:S70"/>
    <mergeCell ref="AN64:AN69"/>
    <mergeCell ref="AO64:AO69"/>
    <mergeCell ref="AP64:AP69"/>
    <mergeCell ref="AQ64:AQ69"/>
    <mergeCell ref="H65:H69"/>
    <mergeCell ref="L65:L69"/>
    <mergeCell ref="P65:P69"/>
    <mergeCell ref="T65:T69"/>
    <mergeCell ref="X65:X69"/>
    <mergeCell ref="AB65:AB69"/>
    <mergeCell ref="AH64:AH69"/>
    <mergeCell ref="AI64:AI69"/>
    <mergeCell ref="AJ64:AJ69"/>
    <mergeCell ref="AK64:AK69"/>
    <mergeCell ref="AL64:AL69"/>
    <mergeCell ref="AM64:AM69"/>
    <mergeCell ref="P64:S64"/>
    <mergeCell ref="T64:W64"/>
    <mergeCell ref="X64:AA64"/>
    <mergeCell ref="AB64:AE64"/>
    <mergeCell ref="AF64:AF69"/>
    <mergeCell ref="AG64:AG69"/>
    <mergeCell ref="L63:O63"/>
    <mergeCell ref="P63:S63"/>
    <mergeCell ref="T63:W63"/>
    <mergeCell ref="X63:AA63"/>
    <mergeCell ref="AB63:AE63"/>
    <mergeCell ref="A64:A69"/>
    <mergeCell ref="B64:C69"/>
    <mergeCell ref="D64:G69"/>
    <mergeCell ref="H64:K64"/>
    <mergeCell ref="L64:O64"/>
    <mergeCell ref="A55:AQ55"/>
    <mergeCell ref="A56:AP56"/>
    <mergeCell ref="C60:K60"/>
    <mergeCell ref="C61:K61"/>
    <mergeCell ref="AF62:AI62"/>
    <mergeCell ref="AJ62:AL62"/>
    <mergeCell ref="AM62:AO62"/>
    <mergeCell ref="AP62:AP63"/>
    <mergeCell ref="D63:G63"/>
    <mergeCell ref="H63:K63"/>
    <mergeCell ref="AO47:AO52"/>
    <mergeCell ref="AP47:AP52"/>
    <mergeCell ref="AQ47:AQ52"/>
    <mergeCell ref="AR47:AR52"/>
    <mergeCell ref="AS47:AS52"/>
    <mergeCell ref="D48:D52"/>
    <mergeCell ref="H48:H52"/>
    <mergeCell ref="L48:L52"/>
    <mergeCell ref="P48:P52"/>
    <mergeCell ref="T48:T52"/>
    <mergeCell ref="AI47:AI52"/>
    <mergeCell ref="AJ47:AJ52"/>
    <mergeCell ref="AK47:AK52"/>
    <mergeCell ref="AL47:AL52"/>
    <mergeCell ref="AM47:AM52"/>
    <mergeCell ref="AN47:AN52"/>
    <mergeCell ref="T47:W47"/>
    <mergeCell ref="X47:AA47"/>
    <mergeCell ref="AB47:AE52"/>
    <mergeCell ref="AF47:AF52"/>
    <mergeCell ref="AG47:AG52"/>
    <mergeCell ref="AH47:AH52"/>
    <mergeCell ref="X48:X52"/>
    <mergeCell ref="A47:A52"/>
    <mergeCell ref="B47:C52"/>
    <mergeCell ref="D47:G47"/>
    <mergeCell ref="H47:K47"/>
    <mergeCell ref="L47:O47"/>
    <mergeCell ref="P47:S47"/>
    <mergeCell ref="AO41:AO46"/>
    <mergeCell ref="AP41:AP46"/>
    <mergeCell ref="AQ41:AQ46"/>
    <mergeCell ref="AR41:AR46"/>
    <mergeCell ref="AS41:AS46"/>
    <mergeCell ref="D42:D46"/>
    <mergeCell ref="H42:H46"/>
    <mergeCell ref="L42:L46"/>
    <mergeCell ref="P42:P46"/>
    <mergeCell ref="T42:T46"/>
    <mergeCell ref="AI41:AI46"/>
    <mergeCell ref="AJ41:AJ46"/>
    <mergeCell ref="AK41:AK46"/>
    <mergeCell ref="AL41:AL46"/>
    <mergeCell ref="AM41:AM46"/>
    <mergeCell ref="AN41:AN46"/>
    <mergeCell ref="T41:W41"/>
    <mergeCell ref="X41:AA46"/>
    <mergeCell ref="AB41:AE41"/>
    <mergeCell ref="AF41:AF46"/>
    <mergeCell ref="AG41:AG46"/>
    <mergeCell ref="AH41:AH46"/>
    <mergeCell ref="AB42:AB46"/>
    <mergeCell ref="A41:A46"/>
    <mergeCell ref="B41:C46"/>
    <mergeCell ref="D41:G41"/>
    <mergeCell ref="H41:K41"/>
    <mergeCell ref="L41:O41"/>
    <mergeCell ref="P41:S41"/>
    <mergeCell ref="AO35:AO40"/>
    <mergeCell ref="AP35:AP40"/>
    <mergeCell ref="AQ35:AQ40"/>
    <mergeCell ref="AR35:AR40"/>
    <mergeCell ref="AS35:AS40"/>
    <mergeCell ref="D36:D40"/>
    <mergeCell ref="H36:H40"/>
    <mergeCell ref="L36:L40"/>
    <mergeCell ref="P36:P40"/>
    <mergeCell ref="X36:X40"/>
    <mergeCell ref="AI35:AI40"/>
    <mergeCell ref="AJ35:AJ40"/>
    <mergeCell ref="AK35:AK40"/>
    <mergeCell ref="AL35:AL40"/>
    <mergeCell ref="AM35:AM40"/>
    <mergeCell ref="AN35:AN40"/>
    <mergeCell ref="T35:W40"/>
    <mergeCell ref="X35:AA35"/>
    <mergeCell ref="AB35:AE35"/>
    <mergeCell ref="AF35:AF40"/>
    <mergeCell ref="AG35:AG40"/>
    <mergeCell ref="AH35:AH40"/>
    <mergeCell ref="AB36:AB40"/>
    <mergeCell ref="A35:A40"/>
    <mergeCell ref="B35:C40"/>
    <mergeCell ref="D35:G35"/>
    <mergeCell ref="H35:K35"/>
    <mergeCell ref="L35:O35"/>
    <mergeCell ref="P35:S35"/>
    <mergeCell ref="AO29:AO34"/>
    <mergeCell ref="AP29:AP34"/>
    <mergeCell ref="AQ29:AQ34"/>
    <mergeCell ref="AR29:AR34"/>
    <mergeCell ref="AS29:AS34"/>
    <mergeCell ref="D30:D34"/>
    <mergeCell ref="H30:H34"/>
    <mergeCell ref="L30:L34"/>
    <mergeCell ref="T30:T34"/>
    <mergeCell ref="X30:X34"/>
    <mergeCell ref="AI29:AI34"/>
    <mergeCell ref="AJ29:AJ34"/>
    <mergeCell ref="AK29:AK34"/>
    <mergeCell ref="AL29:AL34"/>
    <mergeCell ref="AM29:AM34"/>
    <mergeCell ref="AN29:AN34"/>
    <mergeCell ref="T29:W29"/>
    <mergeCell ref="X29:AA29"/>
    <mergeCell ref="AB29:AE29"/>
    <mergeCell ref="AF29:AF34"/>
    <mergeCell ref="AG29:AG34"/>
    <mergeCell ref="AH29:AH34"/>
    <mergeCell ref="AB30:AB34"/>
    <mergeCell ref="A29:A34"/>
    <mergeCell ref="B29:C34"/>
    <mergeCell ref="D29:G29"/>
    <mergeCell ref="H29:K29"/>
    <mergeCell ref="L29:O29"/>
    <mergeCell ref="P29:S34"/>
    <mergeCell ref="AO23:AO28"/>
    <mergeCell ref="AP23:AP28"/>
    <mergeCell ref="AQ23:AQ28"/>
    <mergeCell ref="AR23:AR28"/>
    <mergeCell ref="AS23:AS28"/>
    <mergeCell ref="D24:D28"/>
    <mergeCell ref="H24:H28"/>
    <mergeCell ref="P24:P28"/>
    <mergeCell ref="T24:T28"/>
    <mergeCell ref="X24:X28"/>
    <mergeCell ref="AI23:AI28"/>
    <mergeCell ref="AJ23:AJ28"/>
    <mergeCell ref="AK23:AK28"/>
    <mergeCell ref="AL23:AL28"/>
    <mergeCell ref="AM23:AM28"/>
    <mergeCell ref="AN23:AN28"/>
    <mergeCell ref="T23:W23"/>
    <mergeCell ref="X23:AA23"/>
    <mergeCell ref="AB23:AE23"/>
    <mergeCell ref="AF23:AF28"/>
    <mergeCell ref="AG23:AG28"/>
    <mergeCell ref="AH23:AH28"/>
    <mergeCell ref="AB24:AB28"/>
    <mergeCell ref="A23:A28"/>
    <mergeCell ref="B23:C28"/>
    <mergeCell ref="D23:G23"/>
    <mergeCell ref="H23:K23"/>
    <mergeCell ref="L23:O28"/>
    <mergeCell ref="P23:S23"/>
    <mergeCell ref="AO17:AO22"/>
    <mergeCell ref="AP17:AP22"/>
    <mergeCell ref="AQ17:AQ22"/>
    <mergeCell ref="AR17:AR22"/>
    <mergeCell ref="AS17:AS22"/>
    <mergeCell ref="D18:D22"/>
    <mergeCell ref="L18:L22"/>
    <mergeCell ref="P18:P22"/>
    <mergeCell ref="T18:T22"/>
    <mergeCell ref="X18:X22"/>
    <mergeCell ref="AI17:AI22"/>
    <mergeCell ref="AJ17:AJ22"/>
    <mergeCell ref="AK17:AK22"/>
    <mergeCell ref="AL17:AL22"/>
    <mergeCell ref="AM17:AM22"/>
    <mergeCell ref="AN17:AN22"/>
    <mergeCell ref="T17:W17"/>
    <mergeCell ref="X17:AA17"/>
    <mergeCell ref="AB17:AE17"/>
    <mergeCell ref="AF17:AF22"/>
    <mergeCell ref="AG17:AG22"/>
    <mergeCell ref="AH17:AH22"/>
    <mergeCell ref="AB18:AB22"/>
    <mergeCell ref="A17:A22"/>
    <mergeCell ref="B17:C22"/>
    <mergeCell ref="D17:G17"/>
    <mergeCell ref="H17:K22"/>
    <mergeCell ref="L17:O17"/>
    <mergeCell ref="P17:S17"/>
    <mergeCell ref="AR11:AR16"/>
    <mergeCell ref="AS11:AS16"/>
    <mergeCell ref="H12:H16"/>
    <mergeCell ref="L12:L16"/>
    <mergeCell ref="P12:P16"/>
    <mergeCell ref="T12:T16"/>
    <mergeCell ref="X12:X16"/>
    <mergeCell ref="AB12:AB16"/>
    <mergeCell ref="AL11:AL16"/>
    <mergeCell ref="AM11:AM16"/>
    <mergeCell ref="AN11:AN16"/>
    <mergeCell ref="AO11:AO16"/>
    <mergeCell ref="AP11:AP16"/>
    <mergeCell ref="AQ11:AQ16"/>
    <mergeCell ref="AF11:AF16"/>
    <mergeCell ref="AG11:AG16"/>
    <mergeCell ref="AH11:AH16"/>
    <mergeCell ref="AI11:AI16"/>
    <mergeCell ref="AJ11:AJ16"/>
    <mergeCell ref="AK11:AK16"/>
    <mergeCell ref="AB10:AE10"/>
    <mergeCell ref="A11:A16"/>
    <mergeCell ref="B11:C16"/>
    <mergeCell ref="D11:G16"/>
    <mergeCell ref="H11:K11"/>
    <mergeCell ref="L11:O11"/>
    <mergeCell ref="P11:S11"/>
    <mergeCell ref="T11:W11"/>
    <mergeCell ref="X11:AA11"/>
    <mergeCell ref="AB11:AE11"/>
    <mergeCell ref="D10:G10"/>
    <mergeCell ref="H10:K10"/>
    <mergeCell ref="L10:O10"/>
    <mergeCell ref="P10:S10"/>
    <mergeCell ref="T10:W10"/>
    <mergeCell ref="X10:AA10"/>
    <mergeCell ref="A2:AQ2"/>
    <mergeCell ref="A3:AP3"/>
    <mergeCell ref="C7:K7"/>
    <mergeCell ref="C8:K8"/>
    <mergeCell ref="AF9:AI9"/>
    <mergeCell ref="AJ9:AL9"/>
    <mergeCell ref="AM9:AO9"/>
  </mergeCells>
  <dataValidations count="3">
    <dataValidation type="custom" allowBlank="1" showErrorMessage="1" errorTitle="Error de Captura" error="Asegúrese del resultado del set" sqref="AA71 AE71 AA77 AE77 AA83 AE83 AE95 AA89 AA65 AE89 AE12 AE65">
      <formula1>IF(Y12=15,AA12&lt;15,AA12=15)</formula1>
    </dataValidation>
    <dataValidation type="custom" allowBlank="1" showInputMessage="1" showErrorMessage="1" sqref="AE90:AE92 AA90:AA92 AA78:AA80 AE96:AE98 AA84:AA86 AA66:AA68 AE66:AE68 AE78:AE80 AE13:AE15 AA72:AA74 AE72:AE74 AE84:AE86">
      <formula1>IF(Y13=15,AA13&lt;15,AA13=15)</formula1>
    </dataValidation>
    <dataValidation type="whole" allowBlank="1" showInputMessage="1" showErrorMessage="1" sqref="Y71:Y74 AC65:AC68 AC77:AC80 AC71:AC74 AC95:AC98 AC83:AC86 Y65:Y68 Y89:Y92 AC89:AC92 Y83:Y86 AC12:AC15 Y77:Y80">
      <formula1>-5</formula1>
      <formula2>15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rowBreaks count="1" manualBreakCount="1">
    <brk id="53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y men</vt:lpstr>
      <vt:lpstr>'10 y 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SOPORTE-CEFIM</dc:creator>
  <cp:lastModifiedBy>SOPORTE-CEFIM</cp:lastModifiedBy>
  <dcterms:created xsi:type="dcterms:W3CDTF">2024-07-20T05:58:51Z</dcterms:created>
  <dcterms:modified xsi:type="dcterms:W3CDTF">2024-07-20T06:32:52Z</dcterms:modified>
</cp:coreProperties>
</file>